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287644800786/WOPIServiceId_TP_BOX_2/WOPIUserId_-/"/>
    </mc:Choice>
  </mc:AlternateContent>
  <xr:revisionPtr revIDLastSave="30" documentId="13_ncr:1_{2A1690F2-F4E2-4287-B9D7-CF9248C9EDBA}" xr6:coauthVersionLast="47" xr6:coauthVersionMax="47" xr10:uidLastSave="{472160D8-DBE2-49EB-8259-71DF48BDB0B9}"/>
  <bookViews>
    <workbookView xWindow="-120" yWindow="-120" windowWidth="29040" windowHeight="15720" xr2:uid="{D85BF5E9-1F57-45D4-A7A5-71B4D48F5D52}"/>
  </bookViews>
  <sheets>
    <sheet name="出来高請求書原本" sheetId="5" r:id="rId1"/>
    <sheet name="記入例" sheetId="7" r:id="rId2"/>
  </sheets>
  <definedNames>
    <definedName name="_xlnm.Print_Area" localSheetId="1">記入例!$A$1:$AL$33</definedName>
    <definedName name="_xlnm.Print_Area" localSheetId="0">出来高請求書原本!$A$1:$AL$33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" i="5" l="1"/>
  <c r="K32" i="5"/>
  <c r="R31" i="5"/>
  <c r="R29" i="5"/>
  <c r="A29" i="5"/>
  <c r="K31" i="7"/>
  <c r="R31" i="7" s="1"/>
  <c r="K29" i="7"/>
  <c r="R29" i="7" s="1"/>
  <c r="AF24" i="7"/>
  <c r="AF23" i="7"/>
  <c r="AF22" i="7"/>
  <c r="AF21" i="7"/>
  <c r="Y17" i="7"/>
  <c r="U17" i="7"/>
  <c r="A29" i="7" s="1"/>
  <c r="Q17" i="7"/>
  <c r="AI16" i="7"/>
  <c r="AG16" i="7"/>
  <c r="AC16" i="7"/>
  <c r="AI15" i="7"/>
  <c r="AG15" i="7"/>
  <c r="AC15" i="7"/>
  <c r="AI14" i="7"/>
  <c r="AG14" i="7"/>
  <c r="AC14" i="7"/>
  <c r="AI13" i="7"/>
  <c r="AG13" i="7"/>
  <c r="AC13" i="7"/>
  <c r="AI12" i="7"/>
  <c r="AG12" i="7"/>
  <c r="AC12" i="7"/>
  <c r="AG11" i="7"/>
  <c r="AC11" i="7"/>
  <c r="AI11" i="7" s="1"/>
  <c r="AC16" i="5"/>
  <c r="AC15" i="5"/>
  <c r="AC14" i="5"/>
  <c r="AC13" i="5"/>
  <c r="AC12" i="5"/>
  <c r="AI12" i="5" s="1"/>
  <c r="AC11" i="5"/>
  <c r="AG11" i="5" s="1"/>
  <c r="U17" i="5"/>
  <c r="K29" i="5"/>
  <c r="Y17" i="5"/>
  <c r="Q17" i="5"/>
  <c r="AF22" i="5"/>
  <c r="AF24" i="5"/>
  <c r="AF23" i="5"/>
  <c r="AF21" i="5"/>
  <c r="AI16" i="5"/>
  <c r="AG16" i="5"/>
  <c r="AI15" i="5"/>
  <c r="AI14" i="5"/>
  <c r="AG14" i="5"/>
  <c r="AI13" i="5"/>
  <c r="AG13" i="5"/>
  <c r="F29" i="5" l="1"/>
  <c r="F29" i="7"/>
  <c r="W29" i="7" s="1"/>
  <c r="AC17" i="7"/>
  <c r="AG17" i="7" s="1"/>
  <c r="K31" i="5"/>
  <c r="AC17" i="5"/>
  <c r="AG17" i="5" s="1"/>
  <c r="AG12" i="5"/>
  <c r="AG15" i="5"/>
  <c r="AI11" i="5"/>
  <c r="AI17" i="7" l="1"/>
  <c r="AI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PC-132 PC-132</author>
    <author>masayuki oka</author>
  </authors>
  <commentList>
    <comment ref="A10" authorId="0" shapeId="0" xr:uid="{180D2DB2-7C0F-4EF4-83EF-2065DE91F0C9}">
      <text>
        <r>
          <rPr>
            <sz val="9"/>
            <color indexed="81"/>
            <rFont val="MS P ゴシック"/>
            <family val="3"/>
            <charset val="128"/>
          </rPr>
          <t xml:space="preserve">Ａ機器類
Ｂ材料類
Ｃ工事費
Ｄその他
</t>
        </r>
      </text>
    </comment>
    <comment ref="J20" authorId="1" shapeId="0" xr:uid="{5A53BD3C-75F1-4451-928F-FF7FA80C056A}">
      <text>
        <r>
          <rPr>
            <sz val="9"/>
            <color indexed="81"/>
            <rFont val="MS P ゴシック"/>
            <family val="3"/>
            <charset val="128"/>
          </rPr>
          <t>書ききれない場合、自社の明細、伝票等がある場合は、
〇〇費（＊別紙内訳書通り）
として、1式で合計金額を記載してください。</t>
        </r>
      </text>
    </comment>
    <comment ref="Z20" authorId="1" shapeId="0" xr:uid="{2959EA19-F6C1-4E19-987A-17210455AD00}">
      <text>
        <r>
          <rPr>
            <sz val="9"/>
            <color indexed="81"/>
            <rFont val="MS P ゴシック"/>
            <family val="3"/>
            <charset val="128"/>
          </rPr>
          <t>t、ℓ、Ｈ、月、日、台、個、人/日、人/月、
台/月、式　など</t>
        </r>
      </text>
    </comment>
    <comment ref="AC20" authorId="1" shapeId="0" xr:uid="{012D26F7-5421-48B7-AD30-F82320B6A924}">
      <text>
        <r>
          <rPr>
            <sz val="9"/>
            <color indexed="81"/>
            <rFont val="MS P ゴシック"/>
            <family val="3"/>
            <charset val="128"/>
          </rPr>
          <t xml:space="preserve">1式の場合も
単価に金額を入力してください
</t>
        </r>
      </text>
    </comment>
    <comment ref="AK20" authorId="1" shapeId="0" xr:uid="{3ECA1790-913B-4138-9ABB-34093930D2A7}">
      <text>
        <r>
          <rPr>
            <sz val="9"/>
            <color indexed="81"/>
            <rFont val="MS P ゴシック"/>
            <family val="3"/>
            <charset val="128"/>
          </rPr>
          <t>科目に応じた税率を選択してください
＊軽減税率対象のものは8％としてください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PC-132 PC-132</author>
    <author>masayuki oka</author>
  </authors>
  <commentList>
    <comment ref="A10" authorId="0" shapeId="0" xr:uid="{B8F81122-23D9-49CA-94DE-25E711D36A0D}">
      <text>
        <r>
          <rPr>
            <sz val="9"/>
            <color indexed="81"/>
            <rFont val="MS P ゴシック"/>
            <family val="3"/>
            <charset val="128"/>
          </rPr>
          <t xml:space="preserve">Ａ機器類
Ｂ材料類
Ｃ工事費
Ｄその他
</t>
        </r>
      </text>
    </comment>
    <comment ref="J20" authorId="1" shapeId="0" xr:uid="{59AC081C-6255-459B-9A87-EC0F63BA6CF9}">
      <text>
        <r>
          <rPr>
            <sz val="9"/>
            <color indexed="81"/>
            <rFont val="MS P ゴシック"/>
            <family val="3"/>
            <charset val="128"/>
          </rPr>
          <t>書ききれない場合、自社の明細、伝票等がある場合は、
〇〇費（＊別紙内訳書通り）
として、1式で合計金額を記載してください。</t>
        </r>
      </text>
    </comment>
    <comment ref="Z20" authorId="1" shapeId="0" xr:uid="{1B553C8B-A1E7-426F-9A64-6E93B5ED07EC}">
      <text>
        <r>
          <rPr>
            <sz val="9"/>
            <color indexed="81"/>
            <rFont val="MS P ゴシック"/>
            <family val="3"/>
            <charset val="128"/>
          </rPr>
          <t>t、ℓ、Ｈ、月、日、台、個、人/日、人/月、
台/月、式　など</t>
        </r>
      </text>
    </comment>
    <comment ref="AC20" authorId="1" shapeId="0" xr:uid="{97AC7201-C647-4B14-815C-B80CD03493A1}">
      <text>
        <r>
          <rPr>
            <sz val="9"/>
            <color indexed="81"/>
            <rFont val="MS P ゴシック"/>
            <family val="3"/>
            <charset val="128"/>
          </rPr>
          <t xml:space="preserve">1式の場合も
単価に金額を入力してください
</t>
        </r>
      </text>
    </comment>
    <comment ref="AK20" authorId="1" shapeId="0" xr:uid="{2FA98C62-710E-4B7E-9808-A9473BDE173D}">
      <text>
        <r>
          <rPr>
            <sz val="9"/>
            <color indexed="81"/>
            <rFont val="MS P ゴシック"/>
            <family val="3"/>
            <charset val="128"/>
          </rPr>
          <t>科目に応じた税率を選択してください
＊軽減税率対象のものは8％としてください</t>
        </r>
      </text>
    </comment>
  </commentList>
</comments>
</file>

<file path=xl/sharedStrings.xml><?xml version="1.0" encoding="utf-8"?>
<sst xmlns="http://schemas.openxmlformats.org/spreadsheetml/2006/main" count="115" uniqueCount="62">
  <si>
    <t>工事番号</t>
    <rPh sb="0" eb="2">
      <t>コウジ</t>
    </rPh>
    <rPh sb="2" eb="4">
      <t>バンゴウ</t>
    </rPh>
    <phoneticPr fontId="1"/>
  </si>
  <si>
    <t>工　事　件　名</t>
    <rPh sb="0" eb="1">
      <t>コウ</t>
    </rPh>
    <rPh sb="2" eb="3">
      <t>コト</t>
    </rPh>
    <rPh sb="4" eb="5">
      <t>ケン</t>
    </rPh>
    <rPh sb="6" eb="7">
      <t>ナ</t>
    </rPh>
    <phoneticPr fontId="1"/>
  </si>
  <si>
    <t>取引先コード</t>
    <rPh sb="0" eb="2">
      <t>トリヒキ</t>
    </rPh>
    <rPh sb="2" eb="3">
      <t>サキ</t>
    </rPh>
    <phoneticPr fontId="1"/>
  </si>
  <si>
    <t>会　社　名</t>
    <rPh sb="0" eb="1">
      <t>カイ</t>
    </rPh>
    <rPh sb="2" eb="3">
      <t>シャ</t>
    </rPh>
    <rPh sb="4" eb="5">
      <t>ナ</t>
    </rPh>
    <phoneticPr fontId="1"/>
  </si>
  <si>
    <t>区分</t>
    <rPh sb="0" eb="2">
      <t>クブン</t>
    </rPh>
    <phoneticPr fontId="1"/>
  </si>
  <si>
    <t>残　高</t>
    <rPh sb="0" eb="1">
      <t>ザン</t>
    </rPh>
    <rPh sb="2" eb="3">
      <t>タカ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</si>
  <si>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</si>
  <si>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品名（作業名）</t>
    <rPh sb="0" eb="2">
      <t>ヒンメイ</t>
    </rPh>
    <rPh sb="3" eb="5">
      <t>サギョウ</t>
    </rPh>
    <rPh sb="5" eb="6">
      <t>メイ</t>
    </rPh>
    <phoneticPr fontId="1"/>
  </si>
  <si>
    <t>契約金額</t>
    <rPh sb="0" eb="2">
      <t>ケイヤク</t>
    </rPh>
    <rPh sb="2" eb="4">
      <t>キンガク</t>
    </rPh>
    <phoneticPr fontId="1"/>
  </si>
  <si>
    <t>作業日(納品日)・期間</t>
    <rPh sb="0" eb="2">
      <t>サギョウ</t>
    </rPh>
    <rPh sb="2" eb="3">
      <t>ビ</t>
    </rPh>
    <rPh sb="4" eb="7">
      <t>ノウヒンビ</t>
    </rPh>
    <rPh sb="9" eb="11">
      <t>キカン</t>
    </rPh>
    <phoneticPr fontId="1"/>
  </si>
  <si>
    <t>品名（作業名)</t>
    <rPh sb="0" eb="2">
      <t>ヒンメイ</t>
    </rPh>
    <rPh sb="3" eb="5">
      <t>サギョウ</t>
    </rPh>
    <rPh sb="5" eb="6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</si>
  <si>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</si>
  <si>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</si>
  <si>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</si>
  <si>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出来高請求合計</t>
    <rPh sb="0" eb="3">
      <t>デキダカ</t>
    </rPh>
    <rPh sb="3" eb="5">
      <t>セイキュウ</t>
    </rPh>
    <rPh sb="5" eb="7">
      <t>ゴウケイ</t>
    </rPh>
    <phoneticPr fontId="1"/>
  </si>
  <si>
    <t>＝</t>
    <phoneticPr fontId="1"/>
  </si>
  <si>
    <t>金融機関</t>
    <rPh sb="0" eb="2">
      <t>キンユウ</t>
    </rPh>
    <rPh sb="2" eb="4">
      <t>キカン</t>
    </rPh>
    <phoneticPr fontId="1"/>
  </si>
  <si>
    <t>口座種別</t>
    <rPh sb="0" eb="2">
      <t>コウザ</t>
    </rPh>
    <rPh sb="2" eb="4">
      <t>シュベツ</t>
    </rPh>
    <phoneticPr fontId="1"/>
  </si>
  <si>
    <t>口座No.</t>
    <rPh sb="0" eb="2">
      <t>コウザ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</si>
  <si>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</si>
  <si>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1"/>
  </si>
  <si>
    <t>累計%</t>
    <rPh sb="0" eb="2">
      <t>ルイケイ</t>
    </rPh>
    <phoneticPr fontId="1"/>
  </si>
  <si>
    <t>累計請求額</t>
    <rPh sb="0" eb="2">
      <t>ルイケイ</t>
    </rPh>
    <rPh sb="2" eb="4">
      <t>セイキュウ</t>
    </rPh>
    <rPh sb="4" eb="5">
      <t>ガク</t>
    </rPh>
    <phoneticPr fontId="1"/>
  </si>
  <si>
    <t>工　事　出　来　高　調　書　　兼　　請　求　書</t>
    <phoneticPr fontId="1"/>
  </si>
  <si>
    <t>年</t>
    <rPh sb="0" eb="1">
      <t>ネン</t>
    </rPh>
    <phoneticPr fontId="1"/>
  </si>
  <si>
    <t>東都熱工業株式会社殿</t>
    <rPh sb="0" eb="9">
      <t>トウトネツコウギョウカブシキガイシャ</t>
    </rPh>
    <rPh sb="9" eb="10">
      <t>ドノ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</si>
  <si>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</si>
  <si>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</si>
  <si>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小口請求金額</t>
    <rPh sb="0" eb="2">
      <t>コグチ</t>
    </rPh>
    <rPh sb="2" eb="4">
      <t>セイキュウ</t>
    </rPh>
    <rPh sb="4" eb="6">
      <t>キンガク</t>
    </rPh>
    <phoneticPr fontId="1"/>
  </si>
  <si>
    <t>＊下記の通り請求いたします。</t>
    <phoneticPr fontId="1"/>
  </si>
  <si>
    <t>税率</t>
    <rPh sb="0" eb="2">
      <t>ゼイリツ</t>
    </rPh>
    <phoneticPr fontId="1"/>
  </si>
  <si>
    <t>契約分請求額</t>
    <rPh sb="0" eb="2">
      <t>ケイヤク</t>
    </rPh>
    <rPh sb="2" eb="3">
      <t>ブン</t>
    </rPh>
    <rPh sb="3" eb="5">
      <t>セイキュウ</t>
    </rPh>
    <rPh sb="5" eb="6">
      <t>ガク</t>
    </rPh>
    <phoneticPr fontId="1"/>
  </si>
  <si>
    <t>消費税</t>
    <rPh sb="0" eb="3">
      <t>ショウヒゼイ</t>
    </rPh>
    <phoneticPr fontId="1"/>
  </si>
  <si>
    <t>小口分請求額</t>
    <rPh sb="0" eb="2">
      <t>コグチ</t>
    </rPh>
    <rPh sb="2" eb="3">
      <t>ブン</t>
    </rPh>
    <rPh sb="3" eb="5">
      <t>セイキュウ</t>
    </rPh>
    <rPh sb="5" eb="6">
      <t>ガク</t>
    </rPh>
    <phoneticPr fontId="1"/>
  </si>
  <si>
    <t>+</t>
    <phoneticPr fontId="1"/>
  </si>
  <si>
    <t>今回請求額合計</t>
    <rPh sb="0" eb="2">
      <t>コンカイ</t>
    </rPh>
    <rPh sb="2" eb="4">
      <t>セイキュウ</t>
    </rPh>
    <rPh sb="4" eb="5">
      <t>ガク</t>
    </rPh>
    <rPh sb="5" eb="7">
      <t>ゴウケイ</t>
    </rPh>
    <phoneticPr fontId="1"/>
  </si>
  <si>
    <t>≪振込先≫</t>
    <rPh sb="1" eb="4">
      <t>フリコミサキ</t>
    </rPh>
    <phoneticPr fontId="1"/>
  </si>
  <si>
    <t>契約外</t>
    <rPh sb="0" eb="2">
      <t>ケイヤク</t>
    </rPh>
    <rPh sb="2" eb="3">
      <t>ガイ</t>
    </rPh>
    <phoneticPr fontId="1"/>
  </si>
  <si>
    <t>注文書No,</t>
    <rPh sb="0" eb="3">
      <t>チュウモンショ</t>
    </rPh>
    <phoneticPr fontId="1"/>
  </si>
  <si>
    <t>工事</t>
  </si>
  <si>
    <t>人日</t>
    <rPh sb="0" eb="2">
      <t>ニンニチ</t>
    </rPh>
    <phoneticPr fontId="1"/>
  </si>
  <si>
    <t>式</t>
    <rPh sb="0" eb="1">
      <t>シキ</t>
    </rPh>
    <phoneticPr fontId="1"/>
  </si>
  <si>
    <t>適格事業者番号</t>
    <rPh sb="0" eb="2">
      <t>テキカク</t>
    </rPh>
    <rPh sb="2" eb="5">
      <t>ジギョウシャ</t>
    </rPh>
    <rPh sb="5" eb="7">
      <t>バンゴウ</t>
    </rPh>
    <phoneticPr fontId="1"/>
  </si>
  <si>
    <t>支店名</t>
    <rPh sb="0" eb="2">
      <t>シテン</t>
    </rPh>
    <rPh sb="2" eb="3">
      <t>メイ</t>
    </rPh>
    <phoneticPr fontId="1"/>
  </si>
  <si>
    <t>TEL</t>
    <phoneticPr fontId="1"/>
  </si>
  <si>
    <t>FAX</t>
    <phoneticPr fontId="1"/>
  </si>
  <si>
    <t>住 所</t>
    <rPh sb="0" eb="1">
      <t>ジュウ</t>
    </rPh>
    <rPh sb="2" eb="3">
      <t>ショ</t>
    </rPh>
    <phoneticPr fontId="1"/>
  </si>
  <si>
    <t>≪小口請求≫
≪常用請求≫
記載欄</t>
    <rPh sb="8" eb="10">
      <t>ジョウヨウ</t>
    </rPh>
    <rPh sb="10" eb="12">
      <t>セイキュウ</t>
    </rPh>
    <rPh sb="15" eb="17">
      <t>キサイ</t>
    </rPh>
    <rPh sb="17" eb="18">
      <t>ラン</t>
    </rPh>
    <phoneticPr fontId="1"/>
  </si>
  <si>
    <t>西 暦</t>
    <rPh sb="0" eb="1">
      <t>ニシ</t>
    </rPh>
    <rPh sb="2" eb="3">
      <t>コヨミ</t>
    </rPh>
    <phoneticPr fontId="1"/>
  </si>
  <si>
    <t>≪請負契約/売買契約≫　出来高　記載欄</t>
    <rPh sb="1" eb="3">
      <t>ウケオイ</t>
    </rPh>
    <rPh sb="3" eb="5">
      <t>ケイヤク</t>
    </rPh>
    <rPh sb="6" eb="8">
      <t>バイバイ</t>
    </rPh>
    <rPh sb="8" eb="10">
      <t>ケイヤク</t>
    </rPh>
    <rPh sb="12" eb="15">
      <t>デキダカ</t>
    </rPh>
    <rPh sb="16" eb="18">
      <t>キサイ</t>
    </rPh>
    <rPh sb="18" eb="19">
      <t>ラン</t>
    </rPh>
    <phoneticPr fontId="1"/>
  </si>
  <si>
    <t>東都熱工業ビル改修工事</t>
    <rPh sb="0" eb="5">
      <t>トウトネツコウギョウ</t>
    </rPh>
    <rPh sb="7" eb="11">
      <t>カイシュウコウジ</t>
    </rPh>
    <phoneticPr fontId="1"/>
  </si>
  <si>
    <t>K-5678</t>
    <phoneticPr fontId="1"/>
  </si>
  <si>
    <t>TOHTO設備株式会社</t>
    <rPh sb="5" eb="7">
      <t>セツビ</t>
    </rPh>
    <rPh sb="7" eb="11">
      <t>カブシキガイシャ</t>
    </rPh>
    <phoneticPr fontId="1"/>
  </si>
  <si>
    <t>T123456789</t>
    <phoneticPr fontId="1"/>
  </si>
  <si>
    <t>神奈川県川崎市川崎区富士見2-5-6</t>
    <rPh sb="0" eb="7">
      <t>カナガワケンカワサキシ</t>
    </rPh>
    <rPh sb="7" eb="10">
      <t>カワサキク</t>
    </rPh>
    <rPh sb="10" eb="13">
      <t>フジミ</t>
    </rPh>
    <phoneticPr fontId="1"/>
  </si>
  <si>
    <t>044-244-7230</t>
    <phoneticPr fontId="1"/>
  </si>
  <si>
    <t>044-233-7421</t>
    <phoneticPr fontId="1"/>
  </si>
  <si>
    <t>Z-1234</t>
    <phoneticPr fontId="1"/>
  </si>
  <si>
    <t>配管設備工事一式</t>
    <rPh sb="0" eb="6">
      <t>ハイカンセツビコウジ</t>
    </rPh>
    <rPh sb="6" eb="8">
      <t>イッシキ</t>
    </rPh>
    <phoneticPr fontId="1"/>
  </si>
  <si>
    <t>4/1～4/15</t>
    <phoneticPr fontId="1"/>
  </si>
  <si>
    <t>追加作業費　＊別紙内訳書通り</t>
    <rPh sb="0" eb="5">
      <t>ツイカサギョウヒ</t>
    </rPh>
    <rPh sb="7" eb="9">
      <t>ベッシ</t>
    </rPh>
    <rPh sb="9" eb="13">
      <t>ウチワケショドオ</t>
    </rPh>
    <phoneticPr fontId="1"/>
  </si>
  <si>
    <t>運搬工</t>
    <rPh sb="0" eb="3">
      <t>ウンパンコウ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</si>
</sst>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%"/>
    <numFmt numFmtId="177" formatCode="0_);[Red]\(0\)"/>
    <numFmt numFmtId="178" formatCode="0&quot;%&quot;"/>
    <numFmt numFmtId="179" formatCode="m/d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34" xfId="0" applyFont="1" applyBorder="1">
      <alignment vertical="center"/>
    </xf>
    <xf numFmtId="0" fontId="7" fillId="0" borderId="0" xfId="0" applyFont="1" applyAlignment="1">
      <alignment vertical="center" textRotation="255" shrinkToFit="1"/>
    </xf>
    <xf numFmtId="0" fontId="2" fillId="0" borderId="46" xfId="0" applyFont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8" fillId="5" borderId="61" xfId="0" applyFont="1" applyFill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2" borderId="7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74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27" xfId="0" applyFont="1" applyBorder="1" applyAlignment="1" applyProtection="1">
      <alignment horizontal="left" vertical="center" shrinkToFit="1"/>
      <protection locked="0"/>
    </xf>
    <xf numFmtId="0" fontId="10" fillId="0" borderId="21" xfId="0" applyFont="1" applyBorder="1" applyAlignment="1" applyProtection="1">
      <alignment horizontal="left" vertical="center" shrinkToFit="1"/>
      <protection locked="0"/>
    </xf>
    <xf numFmtId="0" fontId="10" fillId="0" borderId="29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6" fontId="2" fillId="2" borderId="1" xfId="2" applyFont="1" applyFill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6" fontId="2" fillId="0" borderId="2" xfId="2" applyFont="1" applyFill="1" applyBorder="1" applyAlignment="1">
      <alignment horizontal="center" vertical="center"/>
    </xf>
    <xf numFmtId="179" fontId="2" fillId="0" borderId="28" xfId="0" applyNumberFormat="1" applyFont="1" applyBorder="1" applyAlignment="1" applyProtection="1">
      <alignment horizontal="center" vertical="center" shrinkToFit="1"/>
      <protection locked="0"/>
    </xf>
    <xf numFmtId="179" fontId="2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3" borderId="3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6" fontId="2" fillId="2" borderId="1" xfId="2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6" fontId="4" fillId="4" borderId="1" xfId="0" applyNumberFormat="1" applyFont="1" applyFill="1" applyBorder="1" applyAlignment="1">
      <alignment horizontal="center" vertical="center"/>
    </xf>
    <xf numFmtId="177" fontId="2" fillId="0" borderId="2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177" fontId="2" fillId="0" borderId="27" xfId="1" applyNumberFormat="1" applyFont="1" applyFill="1" applyBorder="1" applyAlignment="1" applyProtection="1">
      <alignment horizontal="right" vertical="center" shrinkToFit="1"/>
      <protection locked="0"/>
    </xf>
    <xf numFmtId="6" fontId="2" fillId="2" borderId="27" xfId="2" applyFont="1" applyFill="1" applyBorder="1" applyAlignment="1">
      <alignment horizontal="right" vertical="center" shrinkToFit="1"/>
    </xf>
    <xf numFmtId="178" fontId="2" fillId="0" borderId="51" xfId="0" applyNumberFormat="1" applyFont="1" applyBorder="1" applyAlignment="1" applyProtection="1">
      <alignment horizontal="center" vertical="center" shrinkToFit="1"/>
      <protection locked="0"/>
    </xf>
    <xf numFmtId="178" fontId="2" fillId="0" borderId="29" xfId="0" applyNumberFormat="1" applyFont="1" applyBorder="1" applyAlignment="1" applyProtection="1">
      <alignment horizontal="center" vertical="center" shrinkToFit="1"/>
      <protection locked="0"/>
    </xf>
    <xf numFmtId="6" fontId="2" fillId="2" borderId="3" xfId="2" applyFont="1" applyFill="1" applyBorder="1" applyAlignment="1">
      <alignment horizontal="right" vertical="center" shrinkToFit="1"/>
    </xf>
    <xf numFmtId="6" fontId="2" fillId="2" borderId="4" xfId="2" applyFont="1" applyFill="1" applyBorder="1" applyAlignment="1">
      <alignment horizontal="right" vertical="center" shrinkToFit="1"/>
    </xf>
    <xf numFmtId="6" fontId="2" fillId="2" borderId="5" xfId="2" applyFont="1" applyFill="1" applyBorder="1" applyAlignment="1">
      <alignment horizontal="right" vertical="center" shrinkToFit="1"/>
    </xf>
    <xf numFmtId="178" fontId="2" fillId="0" borderId="3" xfId="0" applyNumberFormat="1" applyFont="1" applyBorder="1" applyAlignment="1" applyProtection="1">
      <alignment horizontal="center" vertical="center" shrinkToFit="1"/>
      <protection locked="0"/>
    </xf>
    <xf numFmtId="178" fontId="2" fillId="0" borderId="47" xfId="0" applyNumberFormat="1" applyFont="1" applyBorder="1" applyAlignment="1" applyProtection="1">
      <alignment horizontal="center" vertical="center" shrinkToFit="1"/>
      <protection locked="0"/>
    </xf>
    <xf numFmtId="179" fontId="2" fillId="0" borderId="48" xfId="0" applyNumberFormat="1" applyFont="1" applyBorder="1" applyAlignment="1" applyProtection="1">
      <alignment horizontal="center" vertical="center" shrinkToFit="1"/>
      <protection locked="0"/>
    </xf>
    <xf numFmtId="179" fontId="2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177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177" fontId="2" fillId="0" borderId="3" xfId="1" applyNumberFormat="1" applyFont="1" applyFill="1" applyBorder="1" applyAlignment="1" applyProtection="1">
      <alignment horizontal="right" vertical="center" shrinkToFit="1"/>
      <protection locked="0"/>
    </xf>
    <xf numFmtId="177" fontId="2" fillId="0" borderId="4" xfId="1" applyNumberFormat="1" applyFont="1" applyFill="1" applyBorder="1" applyAlignment="1" applyProtection="1">
      <alignment horizontal="right" vertical="center" shrinkToFit="1"/>
      <protection locked="0"/>
    </xf>
    <xf numFmtId="177" fontId="2" fillId="0" borderId="5" xfId="1" applyNumberFormat="1" applyFont="1" applyFill="1" applyBorder="1" applyAlignment="1" applyProtection="1">
      <alignment horizontal="right" vertical="center" shrinkToFit="1"/>
      <protection locked="0"/>
    </xf>
    <xf numFmtId="178" fontId="2" fillId="0" borderId="5" xfId="0" applyNumberFormat="1" applyFont="1" applyBorder="1" applyAlignment="1" applyProtection="1">
      <alignment horizontal="center" vertical="center" shrinkToFit="1"/>
      <protection locked="0"/>
    </xf>
    <xf numFmtId="179" fontId="2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177" fontId="2" fillId="0" borderId="3" xfId="1" applyNumberFormat="1" applyFont="1" applyFill="1" applyBorder="1" applyAlignment="1" applyProtection="1">
      <alignment horizontal="center" vertical="center" shrinkToFit="1"/>
      <protection locked="0"/>
    </xf>
    <xf numFmtId="177" fontId="2" fillId="0" borderId="4" xfId="1" applyNumberFormat="1" applyFont="1" applyFill="1" applyBorder="1" applyAlignment="1" applyProtection="1">
      <alignment horizontal="center" vertical="center" shrinkToFit="1"/>
      <protection locked="0"/>
    </xf>
    <xf numFmtId="177" fontId="2" fillId="0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3" borderId="18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179" fontId="2" fillId="0" borderId="50" xfId="0" applyNumberFormat="1" applyFont="1" applyBorder="1" applyAlignment="1" applyProtection="1">
      <alignment horizontal="center" vertical="center" shrinkToFit="1"/>
      <protection locked="0"/>
    </xf>
    <xf numFmtId="179" fontId="2" fillId="0" borderId="12" xfId="0" applyNumberFormat="1" applyFont="1" applyBorder="1" applyAlignment="1" applyProtection="1">
      <alignment horizontal="center" vertical="center" shrinkToFit="1"/>
      <protection locked="0"/>
    </xf>
    <xf numFmtId="179" fontId="2" fillId="0" borderId="13" xfId="0" applyNumberFormat="1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177" fontId="2" fillId="0" borderId="1" xfId="1" applyNumberFormat="1" applyFont="1" applyFill="1" applyBorder="1" applyAlignment="1" applyProtection="1">
      <alignment horizontal="right" vertical="center" shrinkToFit="1"/>
      <protection locked="0"/>
    </xf>
    <xf numFmtId="6" fontId="2" fillId="2" borderId="52" xfId="2" applyFont="1" applyFill="1" applyBorder="1" applyAlignment="1">
      <alignment horizontal="right" vertical="center" shrinkToFit="1"/>
    </xf>
    <xf numFmtId="178" fontId="2" fillId="0" borderId="12" xfId="0" applyNumberFormat="1" applyFont="1" applyBorder="1" applyAlignment="1" applyProtection="1">
      <alignment horizontal="center" vertical="center" shrinkToFit="1"/>
      <protection locked="0"/>
    </xf>
    <xf numFmtId="178" fontId="2" fillId="0" borderId="54" xfId="0" applyNumberFormat="1" applyFont="1" applyBorder="1" applyAlignment="1" applyProtection="1">
      <alignment horizontal="center" vertical="center" shrinkToFit="1"/>
      <protection locked="0"/>
    </xf>
    <xf numFmtId="176" fontId="2" fillId="2" borderId="30" xfId="3" applyNumberFormat="1" applyFont="1" applyFill="1" applyBorder="1" applyAlignment="1">
      <alignment horizontal="right" vertical="center" shrinkToFit="1"/>
    </xf>
    <xf numFmtId="176" fontId="2" fillId="2" borderId="32" xfId="3" applyNumberFormat="1" applyFont="1" applyFill="1" applyBorder="1" applyAlignment="1">
      <alignment horizontal="right" vertical="center" shrinkToFit="1"/>
    </xf>
    <xf numFmtId="38" fontId="2" fillId="2" borderId="24" xfId="1" applyFont="1" applyFill="1" applyBorder="1" applyAlignment="1">
      <alignment horizontal="right" vertical="center" shrinkToFit="1"/>
    </xf>
    <xf numFmtId="38" fontId="2" fillId="2" borderId="25" xfId="1" applyFont="1" applyFill="1" applyBorder="1" applyAlignment="1">
      <alignment horizontal="right" vertical="center" shrinkToFit="1"/>
    </xf>
    <xf numFmtId="0" fontId="2" fillId="3" borderId="4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right" vertical="center"/>
    </xf>
    <xf numFmtId="0" fontId="2" fillId="2" borderId="41" xfId="0" applyFont="1" applyFill="1" applyBorder="1" applyAlignment="1">
      <alignment horizontal="right" vertical="center"/>
    </xf>
    <xf numFmtId="0" fontId="2" fillId="2" borderId="57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 shrinkToFit="1"/>
    </xf>
    <xf numFmtId="0" fontId="2" fillId="2" borderId="0" xfId="0" applyFont="1" applyFill="1" applyAlignment="1">
      <alignment horizontal="right" vertical="center" shrinkToFit="1"/>
    </xf>
    <xf numFmtId="0" fontId="2" fillId="2" borderId="15" xfId="0" applyFont="1" applyFill="1" applyBorder="1" applyAlignment="1">
      <alignment horizontal="right" vertical="center" shrinkToFit="1"/>
    </xf>
    <xf numFmtId="176" fontId="2" fillId="2" borderId="36" xfId="3" applyNumberFormat="1" applyFont="1" applyFill="1" applyBorder="1" applyAlignment="1">
      <alignment horizontal="right" vertical="center" shrinkToFit="1"/>
    </xf>
    <xf numFmtId="176" fontId="2" fillId="2" borderId="37" xfId="3" applyNumberFormat="1" applyFont="1" applyFill="1" applyBorder="1" applyAlignment="1">
      <alignment horizontal="right" vertical="center" shrinkToFit="1"/>
    </xf>
    <xf numFmtId="38" fontId="2" fillId="2" borderId="7" xfId="1" applyFont="1" applyFill="1" applyBorder="1" applyAlignment="1">
      <alignment horizontal="right" vertical="center" shrinkToFit="1"/>
    </xf>
    <xf numFmtId="38" fontId="2" fillId="2" borderId="23" xfId="1" applyFont="1" applyFill="1" applyBorder="1" applyAlignment="1">
      <alignment horizontal="right" vertical="center" shrinkToFit="1"/>
    </xf>
    <xf numFmtId="38" fontId="2" fillId="2" borderId="30" xfId="1" applyFont="1" applyFill="1" applyBorder="1" applyAlignment="1">
      <alignment horizontal="right" vertical="center" shrinkToFit="1"/>
    </xf>
    <xf numFmtId="38" fontId="2" fillId="2" borderId="31" xfId="1" applyFont="1" applyFill="1" applyBorder="1" applyAlignment="1">
      <alignment horizontal="right" vertical="center" shrinkToFit="1"/>
    </xf>
    <xf numFmtId="38" fontId="2" fillId="2" borderId="32" xfId="1" applyFont="1" applyFill="1" applyBorder="1" applyAlignment="1">
      <alignment horizontal="right" vertical="center" shrinkToFit="1"/>
    </xf>
    <xf numFmtId="38" fontId="2" fillId="2" borderId="30" xfId="0" applyNumberFormat="1" applyFont="1" applyFill="1" applyBorder="1" applyAlignment="1">
      <alignment horizontal="right" vertical="center" shrinkToFit="1"/>
    </xf>
    <xf numFmtId="0" fontId="2" fillId="2" borderId="31" xfId="0" applyFont="1" applyFill="1" applyBorder="1" applyAlignment="1">
      <alignment horizontal="right" vertical="center" shrinkToFit="1"/>
    </xf>
    <xf numFmtId="0" fontId="2" fillId="2" borderId="32" xfId="0" applyFont="1" applyFill="1" applyBorder="1" applyAlignment="1">
      <alignment horizontal="right" vertical="center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38" fontId="2" fillId="0" borderId="9" xfId="1" applyFont="1" applyFill="1" applyBorder="1" applyAlignment="1" applyProtection="1">
      <alignment horizontal="right" vertical="center" shrinkToFit="1"/>
      <protection locked="0"/>
    </xf>
    <xf numFmtId="38" fontId="2" fillId="0" borderId="6" xfId="1" applyFont="1" applyFill="1" applyBorder="1" applyAlignment="1" applyProtection="1">
      <alignment horizontal="right" vertical="center" shrinkToFit="1"/>
      <protection locked="0"/>
    </xf>
    <xf numFmtId="38" fontId="2" fillId="0" borderId="10" xfId="1" applyFont="1" applyFill="1" applyBorder="1" applyAlignment="1" applyProtection="1">
      <alignment horizontal="right" vertical="center" shrinkToFit="1"/>
      <protection locked="0"/>
    </xf>
    <xf numFmtId="38" fontId="2" fillId="0" borderId="36" xfId="1" applyFont="1" applyFill="1" applyBorder="1" applyAlignment="1" applyProtection="1">
      <alignment horizontal="right" vertical="center" shrinkToFit="1"/>
      <protection locked="0"/>
    </xf>
    <xf numFmtId="38" fontId="2" fillId="0" borderId="26" xfId="1" applyFont="1" applyFill="1" applyBorder="1" applyAlignment="1" applyProtection="1">
      <alignment horizontal="right" vertical="center" shrinkToFit="1"/>
      <protection locked="0"/>
    </xf>
    <xf numFmtId="38" fontId="2" fillId="0" borderId="37" xfId="1" applyFont="1" applyFill="1" applyBorder="1" applyAlignment="1" applyProtection="1">
      <alignment horizontal="right" vertical="center" shrinkToFit="1"/>
      <protection locked="0"/>
    </xf>
    <xf numFmtId="0" fontId="2" fillId="2" borderId="3" xfId="0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right" vertical="center" shrinkToFit="1"/>
    </xf>
    <xf numFmtId="176" fontId="2" fillId="2" borderId="3" xfId="3" applyNumberFormat="1" applyFont="1" applyFill="1" applyBorder="1" applyAlignment="1">
      <alignment horizontal="right" vertical="center" shrinkToFit="1"/>
    </xf>
    <xf numFmtId="176" fontId="2" fillId="2" borderId="5" xfId="3" applyNumberFormat="1" applyFont="1" applyFill="1" applyBorder="1" applyAlignment="1">
      <alignment horizontal="right" vertical="center" shrinkToFit="1"/>
    </xf>
    <xf numFmtId="38" fontId="2" fillId="2" borderId="3" xfId="1" applyFont="1" applyFill="1" applyBorder="1" applyAlignment="1">
      <alignment horizontal="right" vertical="center" shrinkToFit="1"/>
    </xf>
    <xf numFmtId="38" fontId="2" fillId="2" borderId="4" xfId="1" applyFont="1" applyFill="1" applyBorder="1" applyAlignment="1">
      <alignment horizontal="right" vertical="center" shrinkToFit="1"/>
    </xf>
    <xf numFmtId="38" fontId="2" fillId="2" borderId="47" xfId="1" applyFont="1" applyFill="1" applyBorder="1" applyAlignment="1">
      <alignment horizontal="right" vertical="center" shrinkToFit="1"/>
    </xf>
    <xf numFmtId="38" fontId="2" fillId="0" borderId="3" xfId="1" applyFont="1" applyFill="1" applyBorder="1" applyAlignment="1" applyProtection="1">
      <alignment horizontal="right" vertical="center" shrinkToFit="1"/>
      <protection locked="0"/>
    </xf>
    <xf numFmtId="38" fontId="2" fillId="0" borderId="4" xfId="1" applyFont="1" applyFill="1" applyBorder="1" applyAlignment="1" applyProtection="1">
      <alignment horizontal="right" vertical="center" shrinkToFit="1"/>
      <protection locked="0"/>
    </xf>
    <xf numFmtId="38" fontId="2" fillId="0" borderId="5" xfId="1" applyFont="1" applyFill="1" applyBorder="1" applyAlignment="1" applyProtection="1">
      <alignment horizontal="right" vertical="center" shrinkToFit="1"/>
      <protection locked="0"/>
    </xf>
    <xf numFmtId="0" fontId="2" fillId="2" borderId="1" xfId="0" applyFont="1" applyFill="1" applyBorder="1" applyAlignment="1">
      <alignment horizontal="right" vertical="center" shrinkToFit="1"/>
    </xf>
    <xf numFmtId="176" fontId="2" fillId="2" borderId="1" xfId="3" applyNumberFormat="1" applyFont="1" applyFill="1" applyBorder="1" applyAlignment="1">
      <alignment horizontal="right" vertical="center" shrinkToFit="1"/>
    </xf>
    <xf numFmtId="38" fontId="2" fillId="2" borderId="1" xfId="1" applyFont="1" applyFill="1" applyBorder="1" applyAlignment="1">
      <alignment horizontal="right" vertical="center" shrinkToFit="1"/>
    </xf>
    <xf numFmtId="38" fontId="2" fillId="2" borderId="22" xfId="1" applyFont="1" applyFill="1" applyBorder="1" applyAlignment="1">
      <alignment horizontal="right" vertical="center" shrinkToFit="1"/>
    </xf>
    <xf numFmtId="38" fontId="2" fillId="0" borderId="1" xfId="1" applyFont="1" applyFill="1" applyBorder="1" applyAlignment="1" applyProtection="1">
      <alignment horizontal="right" vertical="center" shrinkToFit="1"/>
      <protection locked="0"/>
    </xf>
    <xf numFmtId="38" fontId="2" fillId="2" borderId="33" xfId="0" applyNumberFormat="1" applyFont="1" applyFill="1" applyBorder="1" applyAlignment="1">
      <alignment horizontal="right" vertical="center" shrinkToFit="1"/>
    </xf>
    <xf numFmtId="0" fontId="2" fillId="2" borderId="34" xfId="0" applyFont="1" applyFill="1" applyBorder="1" applyAlignment="1">
      <alignment horizontal="right" vertical="center" shrinkToFit="1"/>
    </xf>
    <xf numFmtId="0" fontId="2" fillId="2" borderId="35" xfId="0" applyFont="1" applyFill="1" applyBorder="1" applyAlignment="1">
      <alignment horizontal="right" vertical="center" shrinkToFit="1"/>
    </xf>
    <xf numFmtId="176" fontId="2" fillId="2" borderId="33" xfId="3" applyNumberFormat="1" applyFont="1" applyFill="1" applyBorder="1" applyAlignment="1">
      <alignment horizontal="right" vertical="center" shrinkToFit="1"/>
    </xf>
    <xf numFmtId="176" fontId="2" fillId="2" borderId="35" xfId="3" applyNumberFormat="1" applyFont="1" applyFill="1" applyBorder="1" applyAlignment="1">
      <alignment horizontal="right" vertical="center" shrinkToFit="1"/>
    </xf>
    <xf numFmtId="38" fontId="2" fillId="2" borderId="8" xfId="1" applyFont="1" applyFill="1" applyBorder="1" applyAlignment="1">
      <alignment horizontal="right" vertical="center" shrinkToFit="1"/>
    </xf>
    <xf numFmtId="38" fontId="2" fillId="2" borderId="21" xfId="1" applyFont="1" applyFill="1" applyBorder="1" applyAlignment="1">
      <alignment horizontal="right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8" fontId="2" fillId="0" borderId="11" xfId="1" applyFont="1" applyFill="1" applyBorder="1" applyAlignment="1" applyProtection="1">
      <alignment horizontal="right" vertical="center" shrinkToFit="1"/>
      <protection locked="0"/>
    </xf>
    <xf numFmtId="38" fontId="2" fillId="0" borderId="12" xfId="1" applyFont="1" applyFill="1" applyBorder="1" applyAlignment="1" applyProtection="1">
      <alignment horizontal="right" vertical="center" shrinkToFit="1"/>
      <protection locked="0"/>
    </xf>
    <xf numFmtId="38" fontId="2" fillId="0" borderId="13" xfId="1" applyFont="1" applyFill="1" applyBorder="1" applyAlignment="1" applyProtection="1">
      <alignment horizontal="right" vertical="center" shrinkToFit="1"/>
      <protection locked="0"/>
    </xf>
    <xf numFmtId="38" fontId="2" fillId="0" borderId="33" xfId="1" applyFont="1" applyFill="1" applyBorder="1" applyAlignment="1" applyProtection="1">
      <alignment horizontal="right" vertical="center" shrinkToFit="1"/>
      <protection locked="0"/>
    </xf>
    <xf numFmtId="38" fontId="2" fillId="0" borderId="34" xfId="1" applyFont="1" applyFill="1" applyBorder="1" applyAlignment="1" applyProtection="1">
      <alignment horizontal="right" vertical="center" shrinkToFit="1"/>
      <protection locked="0"/>
    </xf>
    <xf numFmtId="38" fontId="2" fillId="0" borderId="35" xfId="1" applyFont="1" applyFill="1" applyBorder="1" applyAlignment="1" applyProtection="1">
      <alignment horizontal="right" vertical="center" shrinkToFit="1"/>
      <protection locked="0"/>
    </xf>
    <xf numFmtId="0" fontId="2" fillId="5" borderId="62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78" xfId="0" applyFont="1" applyBorder="1" applyAlignment="1" applyProtection="1">
      <alignment horizontal="center" vertical="center" shrinkToFit="1"/>
      <protection locked="0"/>
    </xf>
    <xf numFmtId="0" fontId="2" fillId="0" borderId="44" xfId="0" applyFont="1" applyBorder="1" applyAlignment="1" applyProtection="1">
      <alignment horizontal="center" vertical="center" shrinkToFit="1"/>
      <protection locked="0"/>
    </xf>
    <xf numFmtId="0" fontId="2" fillId="0" borderId="45" xfId="0" applyFont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57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73" xfId="0" applyFont="1" applyBorder="1" applyAlignment="1" applyProtection="1">
      <alignment horizontal="center" vertical="center" shrinkToFit="1"/>
      <protection locked="0"/>
    </xf>
    <xf numFmtId="0" fontId="2" fillId="0" borderId="7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77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72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shrinkToFit="1"/>
    </xf>
    <xf numFmtId="0" fontId="2" fillId="2" borderId="72" xfId="0" applyFont="1" applyFill="1" applyBorder="1" applyAlignment="1">
      <alignment horizontal="center" vertical="center" shrinkToFit="1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5" borderId="63" xfId="0" applyFont="1" applyFill="1" applyBorder="1" applyAlignment="1">
      <alignment horizontal="center" vertical="center" shrinkToFit="1"/>
    </xf>
    <xf numFmtId="0" fontId="2" fillId="5" borderId="64" xfId="0" applyFont="1" applyFill="1" applyBorder="1" applyAlignment="1">
      <alignment horizontal="center" vertical="center" shrinkToFit="1"/>
    </xf>
    <xf numFmtId="0" fontId="2" fillId="5" borderId="65" xfId="0" applyFont="1" applyFill="1" applyBorder="1" applyAlignment="1">
      <alignment horizontal="center" vertical="center" shrinkToFit="1"/>
    </xf>
    <xf numFmtId="0" fontId="2" fillId="5" borderId="40" xfId="0" applyFont="1" applyFill="1" applyBorder="1" applyAlignment="1">
      <alignment horizontal="center" vertical="center" shrinkToFit="1"/>
    </xf>
    <xf numFmtId="0" fontId="2" fillId="5" borderId="41" xfId="0" applyFont="1" applyFill="1" applyBorder="1" applyAlignment="1">
      <alignment horizontal="center" vertical="center" shrinkToFit="1"/>
    </xf>
    <xf numFmtId="0" fontId="2" fillId="5" borderId="66" xfId="0" applyFont="1" applyFill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left" vertical="center" shrinkToFit="1"/>
      <protection locked="0"/>
    </xf>
    <xf numFmtId="9" fontId="6" fillId="2" borderId="3" xfId="0" applyNumberFormat="1" applyFont="1" applyFill="1" applyBorder="1" applyAlignment="1">
      <alignment horizontal="center" vertical="center"/>
    </xf>
    <xf numFmtId="9" fontId="6" fillId="2" borderId="5" xfId="0" applyNumberFormat="1" applyFont="1" applyFill="1" applyBorder="1" applyAlignment="1">
      <alignment horizontal="center" vertical="center"/>
    </xf>
    <xf numFmtId="6" fontId="2" fillId="2" borderId="3" xfId="2" applyFont="1" applyFill="1" applyBorder="1" applyAlignment="1" applyProtection="1">
      <alignment horizontal="center" vertical="center"/>
      <protection locked="0"/>
    </xf>
    <xf numFmtId="6" fontId="2" fillId="2" borderId="4" xfId="2" applyFont="1" applyFill="1" applyBorder="1" applyAlignment="1" applyProtection="1">
      <alignment horizontal="center" vertical="center"/>
      <protection locked="0"/>
    </xf>
    <xf numFmtId="6" fontId="2" fillId="2" borderId="5" xfId="2" applyFont="1" applyFill="1" applyBorder="1" applyAlignment="1" applyProtection="1">
      <alignment horizontal="center" vertical="center"/>
      <protection locked="0"/>
    </xf>
    <xf numFmtId="6" fontId="2" fillId="2" borderId="3" xfId="2" applyFont="1" applyFill="1" applyBorder="1" applyAlignment="1">
      <alignment horizontal="center" vertical="center" shrinkToFit="1"/>
    </xf>
    <xf numFmtId="6" fontId="2" fillId="2" borderId="4" xfId="2" applyFont="1" applyFill="1" applyBorder="1" applyAlignment="1">
      <alignment horizontal="center" vertical="center" shrinkToFit="1"/>
    </xf>
    <xf numFmtId="6" fontId="2" fillId="2" borderId="5" xfId="2" applyFont="1" applyFill="1" applyBorder="1" applyAlignment="1">
      <alignment horizontal="center" vertical="center" shrinkToFit="1"/>
    </xf>
    <xf numFmtId="6" fontId="2" fillId="2" borderId="1" xfId="2" applyFont="1" applyFill="1" applyBorder="1" applyAlignment="1">
      <alignment horizontal="center" vertical="center" shrinkToFit="1"/>
    </xf>
    <xf numFmtId="6" fontId="4" fillId="4" borderId="1" xfId="0" applyNumberFormat="1" applyFont="1" applyFill="1" applyBorder="1" applyAlignment="1">
      <alignment horizontal="center" vertical="center" shrinkToFit="1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1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rgb="FFFFFFCC"/>
          <bgColor rgb="FFFFFFCC"/>
        </patternFill>
      </fill>
    </dxf>
    <dxf>
      <fill>
        <patternFill>
          <bgColor rgb="FFFFFFCC"/>
        </patternFill>
      </fill>
    </dxf>
    <dxf>
      <fill>
        <patternFill>
          <fgColor rgb="FFFFFFCC"/>
          <bgColor rgb="FFFFFFCC"/>
        </patternFill>
      </fill>
    </dxf>
    <dxf>
      <fill>
        <patternFill>
          <fgColor auto="1"/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fgColor rgb="FFFFFFCC"/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fgColor rgb="FFFFFFCC"/>
          <bgColor rgb="FFFFFFCC"/>
        </patternFill>
      </fill>
    </dxf>
    <dxf>
      <fill>
        <patternFill>
          <bgColor rgb="FFFFFFCC"/>
        </patternFill>
      </fill>
    </dxf>
    <dxf>
      <fill>
        <patternFill>
          <fgColor rgb="FFFFFFCC"/>
          <bgColor rgb="FFFFFFCC"/>
        </patternFill>
      </fill>
    </dxf>
    <dxf>
      <fill>
        <patternFill>
          <fgColor auto="1"/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fgColor rgb="FFFFFFCC"/>
          <bgColor rgb="FFFFFFCC"/>
        </patternFill>
      </fill>
    </dxf>
  </dxfs>
  <tableStyles count="0" defaultTableStyle="TableStyleMedium2" defaultPivotStyle="PivotStyleLight16"/>
  <colors>
    <mruColors>
      <color rgb="FFCCFFCC"/>
      <color rgb="FFFF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1</xdr:row>
      <xdr:rowOff>38100</xdr:rowOff>
    </xdr:from>
    <xdr:to>
      <xdr:col>1</xdr:col>
      <xdr:colOff>243840</xdr:colOff>
      <xdr:row>1</xdr:row>
      <xdr:rowOff>248049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7BE50C2-6ED6-3A78-E534-944F4D7BAE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8" t="3307" r="1878" b="4376"/>
        <a:stretch/>
      </xdr:blipFill>
      <xdr:spPr>
        <a:xfrm>
          <a:off x="43815" y="104775"/>
          <a:ext cx="451485" cy="209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</xdr:colOff>
      <xdr:row>1</xdr:row>
      <xdr:rowOff>38100</xdr:rowOff>
    </xdr:from>
    <xdr:to>
      <xdr:col>1</xdr:col>
      <xdr:colOff>243840</xdr:colOff>
      <xdr:row>1</xdr:row>
      <xdr:rowOff>248049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1627DCB-97A0-4F5B-A1E1-0C546AF99B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8" t="3307" r="1878" b="4376"/>
        <a:stretch/>
      </xdr:blipFill>
      <xdr:spPr>
        <a:xfrm>
          <a:off x="53340" y="104775"/>
          <a:ext cx="447675" cy="209949"/>
        </a:xfrm>
        <a:prstGeom prst="rect">
          <a:avLst/>
        </a:prstGeom>
      </xdr:spPr>
    </xdr:pic>
    <xdr:clientData/>
  </xdr:twoCellAnchor>
  <xdr:twoCellAnchor>
    <xdr:from>
      <xdr:col>0</xdr:col>
      <xdr:colOff>66676</xdr:colOff>
      <xdr:row>7</xdr:row>
      <xdr:rowOff>0</xdr:rowOff>
    </xdr:from>
    <xdr:to>
      <xdr:col>10</xdr:col>
      <xdr:colOff>9525</xdr:colOff>
      <xdr:row>9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C160313-343E-6788-FFD5-4CA7B01EA200}"/>
            </a:ext>
          </a:extLst>
        </xdr:cNvPr>
        <xdr:cNvSpPr/>
      </xdr:nvSpPr>
      <xdr:spPr>
        <a:xfrm>
          <a:off x="66676" y="1343025"/>
          <a:ext cx="2514599" cy="34290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219075</xdr:colOff>
      <xdr:row>12</xdr:row>
      <xdr:rowOff>114300</xdr:rowOff>
    </xdr:from>
    <xdr:ext cx="4105275" cy="49244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83FC001-0B46-6C78-4D05-9F4FABA8C6D4}"/>
            </a:ext>
          </a:extLst>
        </xdr:cNvPr>
        <xdr:cNvSpPr txBox="1"/>
      </xdr:nvSpPr>
      <xdr:spPr>
        <a:xfrm>
          <a:off x="733425" y="2486025"/>
          <a:ext cx="4105275" cy="49244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契約工事・契約購入の請求記入欄です</a:t>
          </a:r>
          <a:endParaRPr kumimoji="1" lang="en-US" altLang="ja-JP" sz="1200" b="1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＊当社から注文書の発行がある請求のみ記載してください</a:t>
          </a:r>
        </a:p>
      </xdr:txBody>
    </xdr:sp>
    <xdr:clientData/>
  </xdr:oneCellAnchor>
  <xdr:twoCellAnchor>
    <xdr:from>
      <xdr:col>10</xdr:col>
      <xdr:colOff>9525</xdr:colOff>
      <xdr:row>7</xdr:row>
      <xdr:rowOff>171450</xdr:rowOff>
    </xdr:from>
    <xdr:to>
      <xdr:col>10</xdr:col>
      <xdr:colOff>214313</xdr:colOff>
      <xdr:row>12</xdr:row>
      <xdr:rowOff>114300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A22095C-EBBC-DA24-2D32-9436491C93F3}"/>
            </a:ext>
          </a:extLst>
        </xdr:cNvPr>
        <xdr:cNvCxnSpPr>
          <a:stCxn id="3" idx="3"/>
          <a:endCxn id="4" idx="0"/>
        </xdr:cNvCxnSpPr>
      </xdr:nvCxnSpPr>
      <xdr:spPr>
        <a:xfrm>
          <a:off x="2581275" y="1514475"/>
          <a:ext cx="204788" cy="9715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1</xdr:colOff>
      <xdr:row>12</xdr:row>
      <xdr:rowOff>57150</xdr:rowOff>
    </xdr:from>
    <xdr:ext cx="1676400" cy="29238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F6A88CB-73D4-4B0B-8120-2348A07C4FDD}"/>
            </a:ext>
          </a:extLst>
        </xdr:cNvPr>
        <xdr:cNvSpPr txBox="1"/>
      </xdr:nvSpPr>
      <xdr:spPr>
        <a:xfrm>
          <a:off x="5400676" y="2428875"/>
          <a:ext cx="1676400" cy="292388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黄色セルのみ入力可</a:t>
          </a:r>
        </a:p>
      </xdr:txBody>
    </xdr:sp>
    <xdr:clientData/>
  </xdr:oneCellAnchor>
  <xdr:oneCellAnchor>
    <xdr:from>
      <xdr:col>31</xdr:col>
      <xdr:colOff>142876</xdr:colOff>
      <xdr:row>11</xdr:row>
      <xdr:rowOff>104775</xdr:rowOff>
    </xdr:from>
    <xdr:ext cx="800099" cy="29238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9AFD5BE-8BA7-4554-A6FD-D9540B3C37B8}"/>
            </a:ext>
          </a:extLst>
        </xdr:cNvPr>
        <xdr:cNvSpPr txBox="1"/>
      </xdr:nvSpPr>
      <xdr:spPr>
        <a:xfrm>
          <a:off x="8115301" y="2247900"/>
          <a:ext cx="800099" cy="292388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自動計算</a:t>
          </a:r>
        </a:p>
      </xdr:txBody>
    </xdr:sp>
    <xdr:clientData/>
  </xdr:oneCellAnchor>
  <xdr:oneCellAnchor>
    <xdr:from>
      <xdr:col>32</xdr:col>
      <xdr:colOff>200026</xdr:colOff>
      <xdr:row>29</xdr:row>
      <xdr:rowOff>133350</xdr:rowOff>
    </xdr:from>
    <xdr:ext cx="1123950" cy="28575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47B9D70-3F71-46C8-A8BA-8AC74F348179}"/>
            </a:ext>
          </a:extLst>
        </xdr:cNvPr>
        <xdr:cNvSpPr txBox="1"/>
      </xdr:nvSpPr>
      <xdr:spPr>
        <a:xfrm>
          <a:off x="8429626" y="5819775"/>
          <a:ext cx="1123950" cy="28575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2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振込先を記入</a:t>
          </a:r>
        </a:p>
      </xdr:txBody>
    </xdr:sp>
    <xdr:clientData/>
  </xdr:oneCellAnchor>
  <xdr:twoCellAnchor>
    <xdr:from>
      <xdr:col>0</xdr:col>
      <xdr:colOff>57151</xdr:colOff>
      <xdr:row>18</xdr:row>
      <xdr:rowOff>66675</xdr:rowOff>
    </xdr:from>
    <xdr:to>
      <xdr:col>3</xdr:col>
      <xdr:colOff>219075</xdr:colOff>
      <xdr:row>23</xdr:row>
      <xdr:rowOff>209549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750E62B-F74B-4043-B6FB-1DC84B140A49}"/>
            </a:ext>
          </a:extLst>
        </xdr:cNvPr>
        <xdr:cNvSpPr/>
      </xdr:nvSpPr>
      <xdr:spPr>
        <a:xfrm>
          <a:off x="57151" y="3705225"/>
          <a:ext cx="933449" cy="1181099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2</xdr:colOff>
      <xdr:row>22</xdr:row>
      <xdr:rowOff>190500</xdr:rowOff>
    </xdr:from>
    <xdr:ext cx="5172073" cy="2590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655F031-BC17-42EE-AF25-30880B4AEA2F}"/>
            </a:ext>
          </a:extLst>
        </xdr:cNvPr>
        <xdr:cNvSpPr txBox="1"/>
      </xdr:nvSpPr>
      <xdr:spPr>
        <a:xfrm>
          <a:off x="1028702" y="4638675"/>
          <a:ext cx="5172073" cy="25904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小口請求・常用請求の記入欄　（注文書の発行がない作業等はこちらに記入してください）</a:t>
          </a:r>
        </a:p>
      </xdr:txBody>
    </xdr:sp>
    <xdr:clientData/>
  </xdr:oneCellAnchor>
  <xdr:oneCellAnchor>
    <xdr:from>
      <xdr:col>31</xdr:col>
      <xdr:colOff>95250</xdr:colOff>
      <xdr:row>22</xdr:row>
      <xdr:rowOff>180975</xdr:rowOff>
    </xdr:from>
    <xdr:ext cx="1123950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DBE788E-D97E-4F6C-8BA1-D2CD6E3FD962}"/>
            </a:ext>
          </a:extLst>
        </xdr:cNvPr>
        <xdr:cNvSpPr txBox="1"/>
      </xdr:nvSpPr>
      <xdr:spPr>
        <a:xfrm>
          <a:off x="8067675" y="4629150"/>
          <a:ext cx="1123950" cy="275717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対応税率を選択</a:t>
          </a:r>
        </a:p>
      </xdr:txBody>
    </xdr:sp>
    <xdr:clientData/>
  </xdr:oneCellAnchor>
  <xdr:twoCellAnchor>
    <xdr:from>
      <xdr:col>35</xdr:col>
      <xdr:colOff>190500</xdr:colOff>
      <xdr:row>22</xdr:row>
      <xdr:rowOff>19050</xdr:rowOff>
    </xdr:from>
    <xdr:to>
      <xdr:col>36</xdr:col>
      <xdr:colOff>209550</xdr:colOff>
      <xdr:row>23</xdr:row>
      <xdr:rowOff>90234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40AA9DBD-906E-4FFD-847C-431AE691E9A4}"/>
            </a:ext>
          </a:extLst>
        </xdr:cNvPr>
        <xdr:cNvCxnSpPr>
          <a:stCxn id="14" idx="3"/>
        </xdr:cNvCxnSpPr>
      </xdr:nvCxnSpPr>
      <xdr:spPr>
        <a:xfrm flipV="1">
          <a:off x="9191625" y="4467225"/>
          <a:ext cx="276225" cy="29978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16</xdr:col>
      <xdr:colOff>1</xdr:colOff>
      <xdr:row>20</xdr:row>
      <xdr:rowOff>0</xdr:rowOff>
    </xdr:from>
    <xdr:ext cx="1657349" cy="24237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A1E0F44-FF19-47FD-B399-185AB548A4CC}"/>
            </a:ext>
          </a:extLst>
        </xdr:cNvPr>
        <xdr:cNvSpPr txBox="1"/>
      </xdr:nvSpPr>
      <xdr:spPr>
        <a:xfrm>
          <a:off x="4114801" y="3990975"/>
          <a:ext cx="1657349" cy="242374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内訳添付の場合は</a:t>
          </a:r>
          <a:r>
            <a:rPr kumimoji="1" lang="en-US" altLang="ja-JP" sz="9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9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式で可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46EF-EC73-46DC-B46C-DA9B0E82176C}">
  <dimension ref="A1:BH34"/>
  <sheetViews>
    <sheetView showGridLines="0" showRowColHeaders="0" tabSelected="1" view="pageBreakPreview" zoomScaleNormal="100" zoomScaleSheetLayoutView="100" workbookViewId="0">
      <selection activeCell="AD5" sqref="AD5:AF6"/>
    </sheetView>
  </sheetViews>
  <sheetFormatPr defaultColWidth="0" defaultRowHeight="0" customHeight="1" zeroHeight="1"/>
  <cols>
    <col min="1" max="39" width="3.375" style="2" customWidth="1"/>
    <col min="40" max="60" width="0" style="2" hidden="1" customWidth="1"/>
    <col min="61" max="16384" width="3.375" style="2" hidden="1"/>
  </cols>
  <sheetData>
    <row r="1" spans="1:38" ht="5.45" customHeight="1"/>
    <row r="2" spans="1:38" ht="24" customHeight="1">
      <c r="A2" s="204"/>
      <c r="B2" s="204"/>
      <c r="C2" s="2" t="s">
        <v>25</v>
      </c>
      <c r="K2" s="186" t="s">
        <v>23</v>
      </c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205" t="s">
        <v>48</v>
      </c>
      <c r="AC2" s="205"/>
      <c r="AD2" s="187"/>
      <c r="AE2" s="188"/>
      <c r="AF2" s="2" t="s">
        <v>24</v>
      </c>
      <c r="AG2" s="187"/>
      <c r="AH2" s="188"/>
      <c r="AI2" s="2" t="s">
        <v>26</v>
      </c>
      <c r="AJ2" s="187"/>
      <c r="AK2" s="188"/>
      <c r="AL2" s="2" t="s">
        <v>27</v>
      </c>
    </row>
    <row r="3" spans="1:38" ht="12" customHeight="1" thickBot="1"/>
    <row r="4" spans="1:38" ht="19.899999999999999" customHeight="1">
      <c r="A4" s="189" t="s">
        <v>0</v>
      </c>
      <c r="B4" s="190"/>
      <c r="C4" s="191"/>
      <c r="D4" s="192" t="s">
        <v>1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3"/>
      <c r="Q4" s="194" t="s">
        <v>2</v>
      </c>
      <c r="R4" s="192"/>
      <c r="S4" s="192"/>
      <c r="T4" s="192"/>
      <c r="U4" s="195" t="s">
        <v>3</v>
      </c>
      <c r="V4" s="190"/>
      <c r="W4" s="190"/>
      <c r="X4" s="190"/>
      <c r="Y4" s="190"/>
      <c r="Z4" s="190"/>
      <c r="AA4" s="190"/>
      <c r="AB4" s="190"/>
      <c r="AC4" s="191"/>
      <c r="AD4" s="192" t="s">
        <v>4</v>
      </c>
      <c r="AE4" s="192"/>
      <c r="AF4" s="192"/>
      <c r="AG4" s="196" t="s">
        <v>42</v>
      </c>
      <c r="AH4" s="196"/>
      <c r="AI4" s="196"/>
      <c r="AJ4" s="196"/>
      <c r="AK4" s="196"/>
      <c r="AL4" s="197"/>
    </row>
    <row r="5" spans="1:38" ht="15" customHeight="1">
      <c r="A5" s="170"/>
      <c r="B5" s="171"/>
      <c r="C5" s="172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76"/>
      <c r="Q5" s="178"/>
      <c r="R5" s="18"/>
      <c r="S5" s="18"/>
      <c r="T5" s="18"/>
      <c r="U5" s="181"/>
      <c r="V5" s="171"/>
      <c r="W5" s="171"/>
      <c r="X5" s="171"/>
      <c r="Y5" s="171"/>
      <c r="Z5" s="171"/>
      <c r="AA5" s="171"/>
      <c r="AB5" s="171"/>
      <c r="AC5" s="172"/>
      <c r="AD5" s="198"/>
      <c r="AE5" s="199"/>
      <c r="AF5" s="200"/>
      <c r="AG5" s="18"/>
      <c r="AH5" s="18"/>
      <c r="AI5" s="18"/>
      <c r="AJ5" s="18"/>
      <c r="AK5" s="18"/>
      <c r="AL5" s="176"/>
    </row>
    <row r="6" spans="1:38" ht="15" customHeight="1" thickBot="1">
      <c r="A6" s="173"/>
      <c r="B6" s="174"/>
      <c r="C6" s="175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77"/>
      <c r="Q6" s="179"/>
      <c r="R6" s="180"/>
      <c r="S6" s="180"/>
      <c r="T6" s="180"/>
      <c r="U6" s="182"/>
      <c r="V6" s="183"/>
      <c r="W6" s="183"/>
      <c r="X6" s="183"/>
      <c r="Y6" s="183"/>
      <c r="Z6" s="183"/>
      <c r="AA6" s="183"/>
      <c r="AB6" s="183"/>
      <c r="AC6" s="184"/>
      <c r="AD6" s="201"/>
      <c r="AE6" s="202"/>
      <c r="AF6" s="203"/>
      <c r="AG6" s="180"/>
      <c r="AH6" s="180"/>
      <c r="AI6" s="180"/>
      <c r="AJ6" s="180"/>
      <c r="AK6" s="180"/>
      <c r="AL6" s="185"/>
    </row>
    <row r="7" spans="1:38" ht="15" customHeight="1" thickBo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Q7" s="19" t="s">
        <v>46</v>
      </c>
      <c r="R7" s="20"/>
      <c r="S7" s="27"/>
      <c r="T7" s="28"/>
      <c r="U7" s="28"/>
      <c r="V7" s="28"/>
      <c r="W7" s="28"/>
      <c r="X7" s="28"/>
      <c r="Y7" s="28"/>
      <c r="Z7" s="28"/>
      <c r="AA7" s="20" t="s">
        <v>44</v>
      </c>
      <c r="AB7" s="20"/>
      <c r="AC7" s="23"/>
      <c r="AD7" s="23"/>
      <c r="AE7" s="23"/>
      <c r="AF7" s="23"/>
      <c r="AG7" s="20" t="s">
        <v>45</v>
      </c>
      <c r="AH7" s="20"/>
      <c r="AI7" s="23"/>
      <c r="AJ7" s="23"/>
      <c r="AK7" s="23"/>
      <c r="AL7" s="25"/>
    </row>
    <row r="8" spans="1:38" ht="15" customHeight="1" thickBot="1">
      <c r="A8" s="206" t="s">
        <v>49</v>
      </c>
      <c r="B8" s="207"/>
      <c r="C8" s="207"/>
      <c r="D8" s="207"/>
      <c r="E8" s="207"/>
      <c r="F8" s="207"/>
      <c r="G8" s="207"/>
      <c r="H8" s="207"/>
      <c r="I8" s="207"/>
      <c r="J8" s="208"/>
      <c r="K8" s="15"/>
      <c r="L8" s="15"/>
      <c r="M8" s="15"/>
      <c r="N8" s="15"/>
      <c r="O8" s="14"/>
      <c r="Q8" s="21"/>
      <c r="R8" s="22"/>
      <c r="S8" s="29"/>
      <c r="T8" s="29"/>
      <c r="U8" s="29"/>
      <c r="V8" s="29"/>
      <c r="W8" s="29"/>
      <c r="X8" s="29"/>
      <c r="Y8" s="29"/>
      <c r="Z8" s="29"/>
      <c r="AA8" s="22"/>
      <c r="AB8" s="22"/>
      <c r="AC8" s="24"/>
      <c r="AD8" s="24"/>
      <c r="AE8" s="24"/>
      <c r="AF8" s="24"/>
      <c r="AG8" s="22"/>
      <c r="AH8" s="22"/>
      <c r="AI8" s="24"/>
      <c r="AJ8" s="24"/>
      <c r="AK8" s="24"/>
      <c r="AL8" s="26"/>
    </row>
    <row r="9" spans="1:38" ht="12" customHeight="1" thickBot="1">
      <c r="A9" s="209"/>
      <c r="B9" s="210"/>
      <c r="C9" s="210"/>
      <c r="D9" s="210"/>
      <c r="E9" s="210"/>
      <c r="F9" s="210"/>
      <c r="G9" s="210"/>
      <c r="H9" s="210"/>
      <c r="I9" s="210"/>
      <c r="J9" s="211"/>
      <c r="K9" s="16"/>
      <c r="L9" s="16"/>
      <c r="M9" s="16"/>
      <c r="N9" s="16"/>
      <c r="O9" s="3"/>
      <c r="P9" s="3"/>
      <c r="Q9" s="3"/>
      <c r="R9" s="3"/>
      <c r="S9" s="3"/>
      <c r="T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18" customHeight="1" thickBot="1">
      <c r="A10" s="13" t="s">
        <v>4</v>
      </c>
      <c r="B10" s="165" t="s">
        <v>38</v>
      </c>
      <c r="C10" s="165"/>
      <c r="D10" s="165"/>
      <c r="E10" s="165" t="s">
        <v>7</v>
      </c>
      <c r="F10" s="165"/>
      <c r="G10" s="165"/>
      <c r="H10" s="165"/>
      <c r="I10" s="165"/>
      <c r="J10" s="165"/>
      <c r="K10" s="166"/>
      <c r="L10" s="166"/>
      <c r="M10" s="166"/>
      <c r="N10" s="166"/>
      <c r="O10" s="166"/>
      <c r="P10" s="166"/>
      <c r="Q10" s="167" t="s">
        <v>8</v>
      </c>
      <c r="R10" s="168"/>
      <c r="S10" s="168"/>
      <c r="T10" s="169"/>
      <c r="U10" s="167" t="s">
        <v>6</v>
      </c>
      <c r="V10" s="168"/>
      <c r="W10" s="168"/>
      <c r="X10" s="169"/>
      <c r="Y10" s="167" t="s">
        <v>20</v>
      </c>
      <c r="Z10" s="168"/>
      <c r="AA10" s="168"/>
      <c r="AB10" s="169"/>
      <c r="AC10" s="154" t="s">
        <v>22</v>
      </c>
      <c r="AD10" s="155"/>
      <c r="AE10" s="155"/>
      <c r="AF10" s="156"/>
      <c r="AG10" s="154" t="s">
        <v>21</v>
      </c>
      <c r="AH10" s="156"/>
      <c r="AI10" s="157" t="s">
        <v>5</v>
      </c>
      <c r="AJ10" s="157"/>
      <c r="AK10" s="157"/>
      <c r="AL10" s="158"/>
    </row>
    <row r="11" spans="1:38" ht="18" customHeight="1" thickTop="1">
      <c r="A11" s="10"/>
      <c r="B11" s="32"/>
      <c r="C11" s="32"/>
      <c r="D11" s="32"/>
      <c r="E11" s="92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  <c r="Q11" s="159"/>
      <c r="R11" s="160"/>
      <c r="S11" s="160"/>
      <c r="T11" s="161"/>
      <c r="U11" s="159"/>
      <c r="V11" s="160"/>
      <c r="W11" s="160"/>
      <c r="X11" s="161"/>
      <c r="Y11" s="162"/>
      <c r="Z11" s="163"/>
      <c r="AA11" s="163"/>
      <c r="AB11" s="164"/>
      <c r="AC11" s="147" t="str">
        <f t="shared" ref="AC11:AC16" si="0">IF(U11+Y11=0,"",U11+Y11)</f>
        <v/>
      </c>
      <c r="AD11" s="148"/>
      <c r="AE11" s="148"/>
      <c r="AF11" s="149"/>
      <c r="AG11" s="150" t="str">
        <f>IF(Q11="","",AC11/Q11)</f>
        <v/>
      </c>
      <c r="AH11" s="151"/>
      <c r="AI11" s="152" t="str">
        <f t="shared" ref="AI11:AI17" si="1">IF(Q11="","",Q11-AC11)</f>
        <v/>
      </c>
      <c r="AJ11" s="152"/>
      <c r="AK11" s="152"/>
      <c r="AL11" s="153"/>
    </row>
    <row r="12" spans="1:38" ht="18" customHeight="1">
      <c r="A12" s="11"/>
      <c r="B12" s="33"/>
      <c r="C12" s="33"/>
      <c r="D12" s="33"/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  <c r="Q12" s="139"/>
      <c r="R12" s="140"/>
      <c r="S12" s="140"/>
      <c r="T12" s="141"/>
      <c r="U12" s="139"/>
      <c r="V12" s="140"/>
      <c r="W12" s="140"/>
      <c r="X12" s="141"/>
      <c r="Y12" s="146"/>
      <c r="Z12" s="146"/>
      <c r="AA12" s="146"/>
      <c r="AB12" s="146"/>
      <c r="AC12" s="142" t="str">
        <f t="shared" si="0"/>
        <v/>
      </c>
      <c r="AD12" s="142"/>
      <c r="AE12" s="142"/>
      <c r="AF12" s="142"/>
      <c r="AG12" s="143" t="str">
        <f t="shared" ref="AG12:AG16" si="2">IF(Q12="","",AC12/Q12)</f>
        <v/>
      </c>
      <c r="AH12" s="143"/>
      <c r="AI12" s="144" t="str">
        <f t="shared" si="1"/>
        <v/>
      </c>
      <c r="AJ12" s="144"/>
      <c r="AK12" s="144"/>
      <c r="AL12" s="145"/>
    </row>
    <row r="13" spans="1:38" ht="18" customHeight="1">
      <c r="A13" s="11"/>
      <c r="B13" s="33"/>
      <c r="C13" s="33"/>
      <c r="D13" s="33"/>
      <c r="E13" s="8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139"/>
      <c r="R13" s="140"/>
      <c r="S13" s="140"/>
      <c r="T13" s="141"/>
      <c r="U13" s="139"/>
      <c r="V13" s="140"/>
      <c r="W13" s="140"/>
      <c r="X13" s="141"/>
      <c r="Y13" s="146"/>
      <c r="Z13" s="146"/>
      <c r="AA13" s="146"/>
      <c r="AB13" s="146"/>
      <c r="AC13" s="142" t="str">
        <f t="shared" si="0"/>
        <v/>
      </c>
      <c r="AD13" s="142"/>
      <c r="AE13" s="142"/>
      <c r="AF13" s="142"/>
      <c r="AG13" s="143" t="str">
        <f t="shared" si="2"/>
        <v/>
      </c>
      <c r="AH13" s="143"/>
      <c r="AI13" s="144" t="str">
        <f t="shared" si="1"/>
        <v/>
      </c>
      <c r="AJ13" s="144"/>
      <c r="AK13" s="144"/>
      <c r="AL13" s="145"/>
    </row>
    <row r="14" spans="1:38" ht="18" customHeight="1">
      <c r="A14" s="11"/>
      <c r="B14" s="33"/>
      <c r="C14" s="33"/>
      <c r="D14" s="33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139"/>
      <c r="R14" s="140"/>
      <c r="S14" s="140"/>
      <c r="T14" s="141"/>
      <c r="U14" s="139"/>
      <c r="V14" s="140"/>
      <c r="W14" s="140"/>
      <c r="X14" s="141"/>
      <c r="Y14" s="146"/>
      <c r="Z14" s="146"/>
      <c r="AA14" s="146"/>
      <c r="AB14" s="146"/>
      <c r="AC14" s="142" t="str">
        <f t="shared" si="0"/>
        <v/>
      </c>
      <c r="AD14" s="142"/>
      <c r="AE14" s="142"/>
      <c r="AF14" s="142"/>
      <c r="AG14" s="143" t="str">
        <f t="shared" si="2"/>
        <v/>
      </c>
      <c r="AH14" s="143"/>
      <c r="AI14" s="144" t="str">
        <f t="shared" si="1"/>
        <v/>
      </c>
      <c r="AJ14" s="144"/>
      <c r="AK14" s="144"/>
      <c r="AL14" s="145"/>
    </row>
    <row r="15" spans="1:38" ht="18" customHeight="1">
      <c r="A15" s="11"/>
      <c r="B15" s="33"/>
      <c r="C15" s="33"/>
      <c r="D15" s="33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  <c r="Q15" s="139"/>
      <c r="R15" s="140"/>
      <c r="S15" s="140"/>
      <c r="T15" s="141"/>
      <c r="U15" s="139"/>
      <c r="V15" s="140"/>
      <c r="W15" s="140"/>
      <c r="X15" s="141"/>
      <c r="Y15" s="139"/>
      <c r="Z15" s="140"/>
      <c r="AA15" s="140"/>
      <c r="AB15" s="141"/>
      <c r="AC15" s="131" t="str">
        <f t="shared" si="0"/>
        <v/>
      </c>
      <c r="AD15" s="132"/>
      <c r="AE15" s="132"/>
      <c r="AF15" s="133"/>
      <c r="AG15" s="134" t="str">
        <f t="shared" si="2"/>
        <v/>
      </c>
      <c r="AH15" s="135"/>
      <c r="AI15" s="136" t="str">
        <f t="shared" si="1"/>
        <v/>
      </c>
      <c r="AJ15" s="137"/>
      <c r="AK15" s="137"/>
      <c r="AL15" s="138"/>
    </row>
    <row r="16" spans="1:38" ht="18" customHeight="1" thickBot="1">
      <c r="A16" s="12"/>
      <c r="B16" s="30"/>
      <c r="C16" s="30"/>
      <c r="D16" s="30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5"/>
      <c r="R16" s="126"/>
      <c r="S16" s="126"/>
      <c r="T16" s="127"/>
      <c r="U16" s="125"/>
      <c r="V16" s="126"/>
      <c r="W16" s="126"/>
      <c r="X16" s="127"/>
      <c r="Y16" s="128"/>
      <c r="Z16" s="129"/>
      <c r="AA16" s="129"/>
      <c r="AB16" s="130"/>
      <c r="AC16" s="111" t="str">
        <f t="shared" si="0"/>
        <v/>
      </c>
      <c r="AD16" s="112"/>
      <c r="AE16" s="112"/>
      <c r="AF16" s="113"/>
      <c r="AG16" s="114" t="str">
        <f t="shared" si="2"/>
        <v/>
      </c>
      <c r="AH16" s="115"/>
      <c r="AI16" s="116" t="str">
        <f t="shared" si="1"/>
        <v/>
      </c>
      <c r="AJ16" s="116"/>
      <c r="AK16" s="116"/>
      <c r="AL16" s="117"/>
    </row>
    <row r="17" spans="1:38" ht="18" customHeight="1" thickTop="1" thickBot="1">
      <c r="A17" s="108" t="s">
        <v>14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10"/>
      <c r="Q17" s="118" t="str">
        <f>IF(SUM(Q11:T16)=0,"",SUM(Q11:T16))</f>
        <v/>
      </c>
      <c r="R17" s="119"/>
      <c r="S17" s="119"/>
      <c r="T17" s="120"/>
      <c r="U17" s="118" t="str">
        <f>IF(SUM(U11:X16)=0,"",SUM(U11:X16))</f>
        <v/>
      </c>
      <c r="V17" s="119"/>
      <c r="W17" s="119"/>
      <c r="X17" s="120"/>
      <c r="Y17" s="118" t="str">
        <f>IF(SUM(Y11:AB16)=0,"",SUM(Y11:AB16))</f>
        <v/>
      </c>
      <c r="Z17" s="119"/>
      <c r="AA17" s="119"/>
      <c r="AB17" s="120"/>
      <c r="AC17" s="121" t="str">
        <f>IF(SUM(U17:AB17)=0,"",SUM(U17:AB17))</f>
        <v/>
      </c>
      <c r="AD17" s="122"/>
      <c r="AE17" s="122"/>
      <c r="AF17" s="123"/>
      <c r="AG17" s="99" t="str">
        <f>IFERROR(AC17/Q17,"")</f>
        <v/>
      </c>
      <c r="AH17" s="100"/>
      <c r="AI17" s="101" t="str">
        <f t="shared" si="1"/>
        <v/>
      </c>
      <c r="AJ17" s="101"/>
      <c r="AK17" s="101"/>
      <c r="AL17" s="102"/>
    </row>
    <row r="18" spans="1:38" ht="10.15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4"/>
      <c r="X18" s="4"/>
      <c r="Y18" s="4"/>
      <c r="Z18" s="4"/>
      <c r="AA18" s="4"/>
      <c r="AB18" s="4"/>
      <c r="AC18" s="5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10.15" customHeight="1" thickTop="1" thickBot="1"/>
    <row r="20" spans="1:38" ht="18" customHeight="1" thickBot="1">
      <c r="A20" s="44" t="s">
        <v>37</v>
      </c>
      <c r="B20" s="45"/>
      <c r="C20" s="45"/>
      <c r="D20" s="46"/>
      <c r="E20" s="103" t="s">
        <v>9</v>
      </c>
      <c r="F20" s="87"/>
      <c r="G20" s="87"/>
      <c r="H20" s="87"/>
      <c r="I20" s="104"/>
      <c r="J20" s="105" t="s">
        <v>10</v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104"/>
      <c r="W20" s="106" t="s">
        <v>11</v>
      </c>
      <c r="X20" s="106"/>
      <c r="Y20" s="106"/>
      <c r="Z20" s="106" t="s">
        <v>12</v>
      </c>
      <c r="AA20" s="106"/>
      <c r="AB20" s="106"/>
      <c r="AC20" s="106" t="s">
        <v>13</v>
      </c>
      <c r="AD20" s="106"/>
      <c r="AE20" s="106"/>
      <c r="AF20" s="107" t="s">
        <v>28</v>
      </c>
      <c r="AG20" s="107"/>
      <c r="AH20" s="107"/>
      <c r="AI20" s="107"/>
      <c r="AJ20" s="107"/>
      <c r="AK20" s="87" t="s">
        <v>30</v>
      </c>
      <c r="AL20" s="88"/>
    </row>
    <row r="21" spans="1:38" ht="18" customHeight="1" thickTop="1">
      <c r="A21" s="38" t="s">
        <v>47</v>
      </c>
      <c r="B21" s="39"/>
      <c r="C21" s="39"/>
      <c r="D21" s="40"/>
      <c r="E21" s="89"/>
      <c r="F21" s="90"/>
      <c r="G21" s="90"/>
      <c r="H21" s="90"/>
      <c r="I21" s="91"/>
      <c r="J21" s="92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4"/>
      <c r="W21" s="72"/>
      <c r="X21" s="72"/>
      <c r="Y21" s="72"/>
      <c r="Z21" s="18"/>
      <c r="AA21" s="18"/>
      <c r="AB21" s="18"/>
      <c r="AC21" s="95"/>
      <c r="AD21" s="95"/>
      <c r="AE21" s="95"/>
      <c r="AF21" s="96" t="str">
        <f t="shared" ref="AF21:AF23" si="3">IF(J21="","",W21*AC21)</f>
        <v/>
      </c>
      <c r="AG21" s="96"/>
      <c r="AH21" s="96"/>
      <c r="AI21" s="96"/>
      <c r="AJ21" s="96"/>
      <c r="AK21" s="97"/>
      <c r="AL21" s="98"/>
    </row>
    <row r="22" spans="1:38" ht="18" customHeight="1">
      <c r="A22" s="38"/>
      <c r="B22" s="39"/>
      <c r="C22" s="39"/>
      <c r="D22" s="40"/>
      <c r="E22" s="69"/>
      <c r="F22" s="70"/>
      <c r="G22" s="70"/>
      <c r="H22" s="70"/>
      <c r="I22" s="80"/>
      <c r="J22" s="81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 s="84"/>
      <c r="X22" s="85"/>
      <c r="Y22" s="86"/>
      <c r="Z22" s="73"/>
      <c r="AA22" s="74"/>
      <c r="AB22" s="75"/>
      <c r="AC22" s="76"/>
      <c r="AD22" s="77"/>
      <c r="AE22" s="78"/>
      <c r="AF22" s="64" t="str">
        <f t="shared" si="3"/>
        <v/>
      </c>
      <c r="AG22" s="65"/>
      <c r="AH22" s="65"/>
      <c r="AI22" s="65"/>
      <c r="AJ22" s="66"/>
      <c r="AK22" s="67"/>
      <c r="AL22" s="68"/>
    </row>
    <row r="23" spans="1:38" ht="18" customHeight="1">
      <c r="A23" s="38"/>
      <c r="B23" s="39"/>
      <c r="C23" s="39"/>
      <c r="D23" s="40"/>
      <c r="E23" s="69"/>
      <c r="F23" s="70"/>
      <c r="G23" s="70"/>
      <c r="H23" s="70"/>
      <c r="I23" s="70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2"/>
      <c r="X23" s="72"/>
      <c r="Y23" s="72"/>
      <c r="Z23" s="73"/>
      <c r="AA23" s="74"/>
      <c r="AB23" s="75"/>
      <c r="AC23" s="76"/>
      <c r="AD23" s="77"/>
      <c r="AE23" s="78"/>
      <c r="AF23" s="64" t="str">
        <f t="shared" si="3"/>
        <v/>
      </c>
      <c r="AG23" s="65"/>
      <c r="AH23" s="65"/>
      <c r="AI23" s="65"/>
      <c r="AJ23" s="66"/>
      <c r="AK23" s="79"/>
      <c r="AL23" s="68"/>
    </row>
    <row r="24" spans="1:38" ht="18" customHeight="1" thickBot="1">
      <c r="A24" s="41"/>
      <c r="B24" s="42"/>
      <c r="C24" s="42"/>
      <c r="D24" s="43"/>
      <c r="E24" s="35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58"/>
      <c r="X24" s="58"/>
      <c r="Y24" s="58"/>
      <c r="Z24" s="59"/>
      <c r="AA24" s="59"/>
      <c r="AB24" s="59"/>
      <c r="AC24" s="60"/>
      <c r="AD24" s="60"/>
      <c r="AE24" s="60"/>
      <c r="AF24" s="61" t="str">
        <f>IF(J24="","",W24*AC24)</f>
        <v/>
      </c>
      <c r="AG24" s="61"/>
      <c r="AH24" s="61"/>
      <c r="AI24" s="61"/>
      <c r="AJ24" s="61"/>
      <c r="AK24" s="62"/>
      <c r="AL24" s="63"/>
    </row>
    <row r="25" spans="1:38" ht="6.6" customHeight="1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15" customHeight="1" thickTop="1">
      <c r="A26" s="2" t="s">
        <v>29</v>
      </c>
      <c r="AL26" s="7"/>
    </row>
    <row r="27" spans="1:38" ht="4.9000000000000004" customHeight="1">
      <c r="A27" s="1"/>
      <c r="AL27" s="8"/>
    </row>
    <row r="28" spans="1:38" ht="18" customHeight="1">
      <c r="A28" s="48" t="s">
        <v>31</v>
      </c>
      <c r="B28" s="48"/>
      <c r="C28" s="48"/>
      <c r="D28" s="48"/>
      <c r="E28" s="48"/>
      <c r="F28" s="48" t="s">
        <v>32</v>
      </c>
      <c r="G28" s="48"/>
      <c r="H28" s="48"/>
      <c r="I28" s="48"/>
      <c r="J28" s="3"/>
      <c r="K28" s="49" t="s">
        <v>33</v>
      </c>
      <c r="L28" s="50"/>
      <c r="M28" s="50"/>
      <c r="N28" s="50"/>
      <c r="O28" s="51"/>
      <c r="P28" s="54" t="s">
        <v>4</v>
      </c>
      <c r="Q28" s="54"/>
      <c r="R28" s="52" t="s">
        <v>32</v>
      </c>
      <c r="S28" s="52"/>
      <c r="T28" s="52"/>
      <c r="U28" s="52"/>
      <c r="W28" s="53" t="s">
        <v>35</v>
      </c>
      <c r="X28" s="53"/>
      <c r="Y28" s="53"/>
      <c r="Z28" s="53"/>
      <c r="AA28" s="53"/>
      <c r="AB28" s="53"/>
      <c r="AD28" s="2" t="s">
        <v>36</v>
      </c>
      <c r="AL28" s="9"/>
    </row>
    <row r="29" spans="1:38" ht="18" customHeight="1">
      <c r="A29" s="221">
        <f>IF(U17="",0,U17)</f>
        <v>0</v>
      </c>
      <c r="B29" s="221"/>
      <c r="C29" s="221"/>
      <c r="D29" s="221"/>
      <c r="E29" s="221"/>
      <c r="F29" s="47">
        <f>IF(A29="",0,A29*0.1)</f>
        <v>0</v>
      </c>
      <c r="G29" s="47"/>
      <c r="H29" s="47"/>
      <c r="I29" s="47"/>
      <c r="J29" s="34" t="s">
        <v>34</v>
      </c>
      <c r="K29" s="221">
        <f>SUMIF(AK21:AL24,"10",AF21:AJ24)</f>
        <v>0</v>
      </c>
      <c r="L29" s="221"/>
      <c r="M29" s="221"/>
      <c r="N29" s="221"/>
      <c r="O29" s="221"/>
      <c r="P29" s="55">
        <v>0.1</v>
      </c>
      <c r="Q29" s="56"/>
      <c r="R29" s="47">
        <f>K29*0.1</f>
        <v>0</v>
      </c>
      <c r="S29" s="47"/>
      <c r="T29" s="47"/>
      <c r="U29" s="47"/>
      <c r="V29" s="3"/>
      <c r="W29" s="222">
        <f>A29+F29+K29+R29+K31+R31+K32</f>
        <v>0</v>
      </c>
      <c r="X29" s="222"/>
      <c r="Y29" s="222"/>
      <c r="Z29" s="222"/>
      <c r="AA29" s="222"/>
      <c r="AB29" s="222"/>
      <c r="AD29" s="17" t="s">
        <v>16</v>
      </c>
      <c r="AE29" s="17"/>
      <c r="AF29" s="17"/>
      <c r="AG29" s="18"/>
      <c r="AH29" s="18"/>
      <c r="AI29" s="18"/>
      <c r="AJ29" s="18"/>
      <c r="AK29" s="18"/>
      <c r="AL29" s="18"/>
    </row>
    <row r="30" spans="1:38" ht="18" customHeight="1">
      <c r="A30" s="221"/>
      <c r="B30" s="221"/>
      <c r="C30" s="221"/>
      <c r="D30" s="221"/>
      <c r="E30" s="221"/>
      <c r="F30" s="47"/>
      <c r="G30" s="47"/>
      <c r="H30" s="47"/>
      <c r="I30" s="47"/>
      <c r="J30" s="34"/>
      <c r="K30" s="221"/>
      <c r="L30" s="221"/>
      <c r="M30" s="221"/>
      <c r="N30" s="221"/>
      <c r="O30" s="221"/>
      <c r="P30" s="56"/>
      <c r="Q30" s="56"/>
      <c r="R30" s="47"/>
      <c r="S30" s="47"/>
      <c r="T30" s="47"/>
      <c r="U30" s="47"/>
      <c r="V30" s="3" t="s">
        <v>15</v>
      </c>
      <c r="W30" s="222"/>
      <c r="X30" s="222"/>
      <c r="Y30" s="222"/>
      <c r="Z30" s="222"/>
      <c r="AA30" s="222"/>
      <c r="AB30" s="222"/>
      <c r="AD30" s="17" t="s">
        <v>43</v>
      </c>
      <c r="AE30" s="17"/>
      <c r="AF30" s="17"/>
      <c r="AG30" s="18"/>
      <c r="AH30" s="18"/>
      <c r="AI30" s="18"/>
      <c r="AJ30" s="18"/>
      <c r="AK30" s="18"/>
      <c r="AL30" s="18"/>
    </row>
    <row r="31" spans="1:38" ht="18" customHeight="1">
      <c r="A31" s="221"/>
      <c r="B31" s="221"/>
      <c r="C31" s="221"/>
      <c r="D31" s="221"/>
      <c r="E31" s="221"/>
      <c r="F31" s="47"/>
      <c r="G31" s="47"/>
      <c r="H31" s="47"/>
      <c r="I31" s="47"/>
      <c r="J31" s="34"/>
      <c r="K31" s="218">
        <f>SUMIF(AK21:AL24,"8",AF21:AJ24)</f>
        <v>0</v>
      </c>
      <c r="L31" s="219"/>
      <c r="M31" s="219"/>
      <c r="N31" s="219"/>
      <c r="O31" s="220"/>
      <c r="P31" s="213">
        <v>0.08</v>
      </c>
      <c r="Q31" s="214"/>
      <c r="R31" s="215">
        <f>INT(K31*0.08)</f>
        <v>0</v>
      </c>
      <c r="S31" s="216"/>
      <c r="T31" s="216"/>
      <c r="U31" s="217"/>
      <c r="W31" s="222"/>
      <c r="X31" s="222"/>
      <c r="Y31" s="222"/>
      <c r="Z31" s="222"/>
      <c r="AA31" s="222"/>
      <c r="AB31" s="222"/>
      <c r="AD31" s="17" t="s">
        <v>17</v>
      </c>
      <c r="AE31" s="17"/>
      <c r="AF31" s="17"/>
      <c r="AG31" s="18"/>
      <c r="AH31" s="18"/>
      <c r="AI31" s="18"/>
      <c r="AJ31" s="18"/>
      <c r="AK31" s="18"/>
      <c r="AL31" s="18"/>
    </row>
    <row r="32" spans="1:38" ht="18" customHeight="1">
      <c r="K32" s="218">
        <f>SUMIF(AK21:AL24,"0",AF21:AJ24)</f>
        <v>0</v>
      </c>
      <c r="L32" s="219"/>
      <c r="M32" s="219"/>
      <c r="N32" s="219"/>
      <c r="O32" s="220"/>
      <c r="P32" s="213">
        <v>0</v>
      </c>
      <c r="Q32" s="214"/>
      <c r="R32" s="215">
        <v>0</v>
      </c>
      <c r="S32" s="216"/>
      <c r="T32" s="216"/>
      <c r="U32" s="217"/>
      <c r="W32" s="6"/>
      <c r="X32" s="6"/>
      <c r="Y32" s="6"/>
      <c r="Z32" s="6"/>
      <c r="AA32" s="6"/>
      <c r="AB32" s="6"/>
      <c r="AD32" s="17" t="s">
        <v>18</v>
      </c>
      <c r="AE32" s="17"/>
      <c r="AF32" s="17"/>
      <c r="AG32" s="18"/>
      <c r="AH32" s="18"/>
      <c r="AI32" s="18"/>
      <c r="AJ32" s="18"/>
      <c r="AK32" s="18"/>
      <c r="AL32" s="18"/>
    </row>
    <row r="33" spans="30:38" ht="16.899999999999999" customHeight="1">
      <c r="AD33" s="17" t="s">
        <v>19</v>
      </c>
      <c r="AE33" s="17"/>
      <c r="AF33" s="17"/>
      <c r="AG33" s="18"/>
      <c r="AH33" s="18"/>
      <c r="AI33" s="18"/>
      <c r="AJ33" s="18"/>
      <c r="AK33" s="18"/>
      <c r="AL33" s="18"/>
    </row>
    <row r="34" spans="30:38" ht="19.899999999999999" customHeight="1"/>
  </sheetData>
  <sheetProtection algorithmName="SHA-512" hashValue="aHVstC2SlDctMpKyCKg8OPpAZVd5AVPtbuP3+y1CUqp+0VcWa65RHKtsbtamwbOhKNof/jkSGijVSrikao4Cxw==" saltValue="qSjqtKxeWdXUXrwtHLppCw==" spinCount="100000" sheet="1" selectLockedCells="1"/>
  <protectedRanges>
    <protectedRange sqref="A5:O8" name="範囲5"/>
    <protectedRange algorithmName="SHA-512" hashValue="/pTmfscR4iN/WMyzSBOSdW1tRlZFO4PfXuGIWFaDU5/qF3fyq4R+ptxnZxD9OZ1jy/s0JDrY5lpbrlMPBSSmJg==" saltValue="cT5U1+8y0wVxALBRHfLLBA==" spinCount="100000" sqref="A5:O8" name="範囲2"/>
    <protectedRange algorithmName="SHA-512" hashValue="pXeaC+WIB8+OcDBMNoZg9WGyBH+HgkUT50+AefHh5Mc4zirF37wdGMQmfKgGcm063N6IYvePdshLFbrMoXHx4A==" saltValue="NT+QcTu+eE/SfUFPK2G4Vw==" spinCount="100000" sqref="Q11:T16" name="範囲1"/>
    <protectedRange algorithmName="SHA-512" hashValue="fQeQHCQH1SXa/czhcqSh+vZjuA5DqyJqOwK+emrb+g7ivSjz+c0GLQz5DasPpixnDt79FjQ5zwMxAWEdOyG4bw==" saltValue="oC1n/pL/E9X00eebUl4YxQ==" spinCount="100000" sqref="Q5:AG6 Q7:AH8" name="範囲3"/>
    <protectedRange sqref="A11:D16" name="範囲4"/>
  </protectedRanges>
  <mergeCells count="154">
    <mergeCell ref="B10:D10"/>
    <mergeCell ref="A5:C6"/>
    <mergeCell ref="D5:O6"/>
    <mergeCell ref="Q5:T6"/>
    <mergeCell ref="U5:AC6"/>
    <mergeCell ref="AG5:AL6"/>
    <mergeCell ref="K2:AA2"/>
    <mergeCell ref="AG2:AH2"/>
    <mergeCell ref="AJ2:AK2"/>
    <mergeCell ref="A4:C4"/>
    <mergeCell ref="D4:O4"/>
    <mergeCell ref="Q4:T4"/>
    <mergeCell ref="U4:AC4"/>
    <mergeCell ref="AD4:AF4"/>
    <mergeCell ref="AG4:AL4"/>
    <mergeCell ref="AD5:AF6"/>
    <mergeCell ref="A2:B2"/>
    <mergeCell ref="AB2:AC2"/>
    <mergeCell ref="AD2:AE2"/>
    <mergeCell ref="A8:J9"/>
    <mergeCell ref="AC11:AF11"/>
    <mergeCell ref="AG11:AH11"/>
    <mergeCell ref="AI11:AL11"/>
    <mergeCell ref="E12:P12"/>
    <mergeCell ref="Q12:T12"/>
    <mergeCell ref="U12:X12"/>
    <mergeCell ref="Y12:AB12"/>
    <mergeCell ref="AC10:AF10"/>
    <mergeCell ref="AG10:AH10"/>
    <mergeCell ref="AI10:AL10"/>
    <mergeCell ref="E11:P11"/>
    <mergeCell ref="Q11:T11"/>
    <mergeCell ref="U11:X11"/>
    <mergeCell ref="Y11:AB11"/>
    <mergeCell ref="E10:P10"/>
    <mergeCell ref="Q10:T10"/>
    <mergeCell ref="U10:X10"/>
    <mergeCell ref="Y10:AB10"/>
    <mergeCell ref="AC13:AF13"/>
    <mergeCell ref="AG13:AH13"/>
    <mergeCell ref="AI13:AL13"/>
    <mergeCell ref="E14:P14"/>
    <mergeCell ref="Q14:T14"/>
    <mergeCell ref="U14:X14"/>
    <mergeCell ref="Y14:AB14"/>
    <mergeCell ref="AC12:AF12"/>
    <mergeCell ref="AG12:AH12"/>
    <mergeCell ref="AI12:AL12"/>
    <mergeCell ref="E13:P13"/>
    <mergeCell ref="Q13:T13"/>
    <mergeCell ref="U13:X13"/>
    <mergeCell ref="Y13:AB13"/>
    <mergeCell ref="AC15:AF15"/>
    <mergeCell ref="AG15:AH15"/>
    <mergeCell ref="AI15:AL15"/>
    <mergeCell ref="E15:P15"/>
    <mergeCell ref="Q15:T15"/>
    <mergeCell ref="U15:X15"/>
    <mergeCell ref="Y15:AB15"/>
    <mergeCell ref="AC14:AF14"/>
    <mergeCell ref="AG14:AH14"/>
    <mergeCell ref="AI14:AL14"/>
    <mergeCell ref="AC16:AF16"/>
    <mergeCell ref="AG16:AH16"/>
    <mergeCell ref="AI16:AL16"/>
    <mergeCell ref="Q17:T17"/>
    <mergeCell ref="U17:X17"/>
    <mergeCell ref="Y17:AB17"/>
    <mergeCell ref="AC17:AF17"/>
    <mergeCell ref="E16:P16"/>
    <mergeCell ref="Q16:T16"/>
    <mergeCell ref="U16:X16"/>
    <mergeCell ref="Y16:AB16"/>
    <mergeCell ref="AK20:AL20"/>
    <mergeCell ref="E21:I21"/>
    <mergeCell ref="J21:V21"/>
    <mergeCell ref="W21:Y21"/>
    <mergeCell ref="Z21:AB21"/>
    <mergeCell ref="AC21:AE21"/>
    <mergeCell ref="AF21:AJ21"/>
    <mergeCell ref="AK21:AL21"/>
    <mergeCell ref="AG17:AH17"/>
    <mergeCell ref="AI17:AL17"/>
    <mergeCell ref="E20:I20"/>
    <mergeCell ref="J20:V20"/>
    <mergeCell ref="W20:Y20"/>
    <mergeCell ref="Z20:AB20"/>
    <mergeCell ref="AC20:AE20"/>
    <mergeCell ref="AF20:AJ20"/>
    <mergeCell ref="A17:P17"/>
    <mergeCell ref="AF22:AJ22"/>
    <mergeCell ref="AK22:AL22"/>
    <mergeCell ref="E23:I23"/>
    <mergeCell ref="J23:V23"/>
    <mergeCell ref="W23:Y23"/>
    <mergeCell ref="Z23:AB23"/>
    <mergeCell ref="AC23:AE23"/>
    <mergeCell ref="AF23:AJ23"/>
    <mergeCell ref="AK23:AL23"/>
    <mergeCell ref="E22:I22"/>
    <mergeCell ref="J22:V22"/>
    <mergeCell ref="W22:Y22"/>
    <mergeCell ref="Z22:AB22"/>
    <mergeCell ref="AC22:AE22"/>
    <mergeCell ref="AG31:AL31"/>
    <mergeCell ref="AD32:AF32"/>
    <mergeCell ref="AG32:AL32"/>
    <mergeCell ref="W24:Y24"/>
    <mergeCell ref="Z24:AB24"/>
    <mergeCell ref="AC24:AE24"/>
    <mergeCell ref="AF24:AJ24"/>
    <mergeCell ref="AK24:AL24"/>
    <mergeCell ref="AD31:AF31"/>
    <mergeCell ref="K31:O31"/>
    <mergeCell ref="P31:Q31"/>
    <mergeCell ref="R31:U31"/>
    <mergeCell ref="K32:O32"/>
    <mergeCell ref="P32:Q32"/>
    <mergeCell ref="R32:U32"/>
    <mergeCell ref="A28:E28"/>
    <mergeCell ref="F28:I28"/>
    <mergeCell ref="K28:O28"/>
    <mergeCell ref="R28:U28"/>
    <mergeCell ref="W28:AB28"/>
    <mergeCell ref="AD29:AF29"/>
    <mergeCell ref="P28:Q28"/>
    <mergeCell ref="P29:Q30"/>
    <mergeCell ref="W29:AB31"/>
    <mergeCell ref="A29:E31"/>
    <mergeCell ref="F29:I31"/>
    <mergeCell ref="AD33:AF33"/>
    <mergeCell ref="AG33:AL33"/>
    <mergeCell ref="Q7:R8"/>
    <mergeCell ref="AA7:AB8"/>
    <mergeCell ref="AG7:AH8"/>
    <mergeCell ref="AC7:AF8"/>
    <mergeCell ref="AI7:AL8"/>
    <mergeCell ref="S7:Z8"/>
    <mergeCell ref="B16:D16"/>
    <mergeCell ref="AG29:AL29"/>
    <mergeCell ref="K29:O30"/>
    <mergeCell ref="B11:D11"/>
    <mergeCell ref="B12:D12"/>
    <mergeCell ref="B13:D13"/>
    <mergeCell ref="B14:D14"/>
    <mergeCell ref="B15:D15"/>
    <mergeCell ref="J29:J31"/>
    <mergeCell ref="E24:I24"/>
    <mergeCell ref="J24:V24"/>
    <mergeCell ref="A21:D24"/>
    <mergeCell ref="A20:D20"/>
    <mergeCell ref="R29:U30"/>
    <mergeCell ref="AD30:AF30"/>
    <mergeCell ref="AG30:AL30"/>
  </mergeCells>
  <phoneticPr fontId="1"/>
  <conditionalFormatting sqref="A5:O6 AK21:AL24">
    <cfRule type="containsBlanks" dxfId="15" priority="14">
      <formula>LEN(TRIM(A5))=0</formula>
    </cfRule>
  </conditionalFormatting>
  <conditionalFormatting sqref="B11:AB16">
    <cfRule type="containsBlanks" dxfId="14" priority="13">
      <formula>LEN(TRIM(B11))=0</formula>
    </cfRule>
  </conditionalFormatting>
  <conditionalFormatting sqref="E21:AE24">
    <cfRule type="containsBlanks" dxfId="13" priority="8">
      <formula>LEN(TRIM(E21))=0</formula>
    </cfRule>
  </conditionalFormatting>
  <conditionalFormatting sqref="Q5:AL6">
    <cfRule type="containsBlanks" dxfId="12" priority="3">
      <formula>LEN(TRIM(Q5))=0</formula>
    </cfRule>
  </conditionalFormatting>
  <conditionalFormatting sqref="S7:Z8 AC7:AF8 AI7:AL8">
    <cfRule type="containsBlanks" dxfId="11" priority="1">
      <formula>LEN(TRIM(S7))=0</formula>
    </cfRule>
  </conditionalFormatting>
  <conditionalFormatting sqref="AD2 AG2:AH2 AJ2:AK2">
    <cfRule type="containsBlanks" dxfId="10" priority="4">
      <formula>LEN(TRIM(AD2))=0</formula>
    </cfRule>
    <cfRule type="containsBlanks" dxfId="9" priority="6">
      <formula>LEN(TRIM(AD2))=0</formula>
    </cfRule>
  </conditionalFormatting>
  <conditionalFormatting sqref="AG29:AL33">
    <cfRule type="containsBlanks" dxfId="8" priority="7">
      <formula>LEN(TRIM(AG29))=0</formula>
    </cfRule>
    <cfRule type="notContainsBlanks" priority="9">
      <formula>LEN(TRIM(AG29))&gt;0</formula>
    </cfRule>
  </conditionalFormatting>
  <dataValidations count="3">
    <dataValidation type="list" allowBlank="1" showInputMessage="1" showErrorMessage="1" sqref="AD5:AF6" xr:uid="{D019E3C1-6CCE-4885-B4C4-EDD506B69FF1}">
      <formula1>" ,工事,資機材,その他"</formula1>
    </dataValidation>
    <dataValidation type="list" allowBlank="1" showInputMessage="1" showErrorMessage="1" sqref="A11:A16" xr:uid="{BDB8A738-D32C-46AB-82A3-8190E1A169E5}">
      <formula1>"A,B,C,D,"</formula1>
    </dataValidation>
    <dataValidation type="list" allowBlank="1" showInputMessage="1" showErrorMessage="1" sqref="AK21:AL24" xr:uid="{00AF3055-C14D-4A82-9267-7066A91F24C1}">
      <formula1>"10,8,0"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02562-10A8-4460-A17F-671169817A84}">
  <sheetPr>
    <tabColor rgb="FFFF0000"/>
  </sheetPr>
  <dimension ref="A1:BH34"/>
  <sheetViews>
    <sheetView showGridLines="0" showRowColHeaders="0" view="pageBreakPreview" zoomScaleNormal="100" zoomScaleSheetLayoutView="100" workbookViewId="0">
      <selection activeCell="J22" sqref="J22:V22"/>
    </sheetView>
  </sheetViews>
  <sheetFormatPr defaultColWidth="0" defaultRowHeight="0" customHeight="1" zeroHeight="1"/>
  <cols>
    <col min="1" max="39" width="3.375" style="2" customWidth="1"/>
    <col min="40" max="60" width="0" style="2" hidden="1" customWidth="1"/>
    <col min="61" max="16384" width="3.375" style="2" hidden="1"/>
  </cols>
  <sheetData>
    <row r="1" spans="1:38" ht="5.45" customHeight="1"/>
    <row r="2" spans="1:38" ht="24" customHeight="1">
      <c r="A2" s="204"/>
      <c r="B2" s="204"/>
      <c r="C2" s="2" t="s">
        <v>25</v>
      </c>
      <c r="K2" s="186" t="s">
        <v>23</v>
      </c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205" t="s">
        <v>48</v>
      </c>
      <c r="AC2" s="205"/>
      <c r="AD2" s="187">
        <v>2024</v>
      </c>
      <c r="AE2" s="188"/>
      <c r="AF2" s="2" t="s">
        <v>24</v>
      </c>
      <c r="AG2" s="187">
        <v>4</v>
      </c>
      <c r="AH2" s="188"/>
      <c r="AI2" s="2" t="s">
        <v>26</v>
      </c>
      <c r="AJ2" s="187">
        <v>30</v>
      </c>
      <c r="AK2" s="188"/>
      <c r="AL2" s="2" t="s">
        <v>27</v>
      </c>
    </row>
    <row r="3" spans="1:38" ht="12" customHeight="1" thickBot="1"/>
    <row r="4" spans="1:38" ht="19.899999999999999" customHeight="1">
      <c r="A4" s="189" t="s">
        <v>0</v>
      </c>
      <c r="B4" s="190"/>
      <c r="C4" s="191"/>
      <c r="D4" s="192" t="s">
        <v>1</v>
      </c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3"/>
      <c r="Q4" s="194" t="s">
        <v>2</v>
      </c>
      <c r="R4" s="192"/>
      <c r="S4" s="192"/>
      <c r="T4" s="192"/>
      <c r="U4" s="195" t="s">
        <v>3</v>
      </c>
      <c r="V4" s="190"/>
      <c r="W4" s="190"/>
      <c r="X4" s="190"/>
      <c r="Y4" s="190"/>
      <c r="Z4" s="190"/>
      <c r="AA4" s="190"/>
      <c r="AB4" s="190"/>
      <c r="AC4" s="191"/>
      <c r="AD4" s="192" t="s">
        <v>4</v>
      </c>
      <c r="AE4" s="192"/>
      <c r="AF4" s="192"/>
      <c r="AG4" s="196" t="s">
        <v>42</v>
      </c>
      <c r="AH4" s="196"/>
      <c r="AI4" s="196"/>
      <c r="AJ4" s="196"/>
      <c r="AK4" s="196"/>
      <c r="AL4" s="197"/>
    </row>
    <row r="5" spans="1:38" ht="15" customHeight="1">
      <c r="A5" s="170">
        <v>1234</v>
      </c>
      <c r="B5" s="171"/>
      <c r="C5" s="172"/>
      <c r="D5" s="18" t="s">
        <v>50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76"/>
      <c r="Q5" s="178" t="s">
        <v>51</v>
      </c>
      <c r="R5" s="18"/>
      <c r="S5" s="18"/>
      <c r="T5" s="18"/>
      <c r="U5" s="181" t="s">
        <v>52</v>
      </c>
      <c r="V5" s="171"/>
      <c r="W5" s="171"/>
      <c r="X5" s="171"/>
      <c r="Y5" s="171"/>
      <c r="Z5" s="171"/>
      <c r="AA5" s="171"/>
      <c r="AB5" s="171"/>
      <c r="AC5" s="172"/>
      <c r="AD5" s="198" t="s">
        <v>39</v>
      </c>
      <c r="AE5" s="199"/>
      <c r="AF5" s="200"/>
      <c r="AG5" s="18" t="s">
        <v>53</v>
      </c>
      <c r="AH5" s="18"/>
      <c r="AI5" s="18"/>
      <c r="AJ5" s="18"/>
      <c r="AK5" s="18"/>
      <c r="AL5" s="176"/>
    </row>
    <row r="6" spans="1:38" ht="15" customHeight="1" thickBot="1">
      <c r="A6" s="173"/>
      <c r="B6" s="174"/>
      <c r="C6" s="175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177"/>
      <c r="Q6" s="179"/>
      <c r="R6" s="180"/>
      <c r="S6" s="180"/>
      <c r="T6" s="180"/>
      <c r="U6" s="182"/>
      <c r="V6" s="183"/>
      <c r="W6" s="183"/>
      <c r="X6" s="183"/>
      <c r="Y6" s="183"/>
      <c r="Z6" s="183"/>
      <c r="AA6" s="183"/>
      <c r="AB6" s="183"/>
      <c r="AC6" s="184"/>
      <c r="AD6" s="201"/>
      <c r="AE6" s="202"/>
      <c r="AF6" s="203"/>
      <c r="AG6" s="180"/>
      <c r="AH6" s="180"/>
      <c r="AI6" s="180"/>
      <c r="AJ6" s="180"/>
      <c r="AK6" s="180"/>
      <c r="AL6" s="185"/>
    </row>
    <row r="7" spans="1:38" ht="15" customHeight="1" thickBo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Q7" s="19" t="s">
        <v>46</v>
      </c>
      <c r="R7" s="20"/>
      <c r="S7" s="27" t="s">
        <v>54</v>
      </c>
      <c r="T7" s="28"/>
      <c r="U7" s="28"/>
      <c r="V7" s="28"/>
      <c r="W7" s="28"/>
      <c r="X7" s="28"/>
      <c r="Y7" s="28"/>
      <c r="Z7" s="28"/>
      <c r="AA7" s="20" t="s">
        <v>44</v>
      </c>
      <c r="AB7" s="20"/>
      <c r="AC7" s="212" t="s">
        <v>55</v>
      </c>
      <c r="AD7" s="212"/>
      <c r="AE7" s="212"/>
      <c r="AF7" s="212"/>
      <c r="AG7" s="20" t="s">
        <v>45</v>
      </c>
      <c r="AH7" s="20"/>
      <c r="AI7" s="23" t="s">
        <v>56</v>
      </c>
      <c r="AJ7" s="23"/>
      <c r="AK7" s="23"/>
      <c r="AL7" s="25"/>
    </row>
    <row r="8" spans="1:38" ht="15" customHeight="1" thickBot="1">
      <c r="A8" s="206" t="s">
        <v>49</v>
      </c>
      <c r="B8" s="207"/>
      <c r="C8" s="207"/>
      <c r="D8" s="207"/>
      <c r="E8" s="207"/>
      <c r="F8" s="207"/>
      <c r="G8" s="207"/>
      <c r="H8" s="207"/>
      <c r="I8" s="207"/>
      <c r="J8" s="208"/>
      <c r="K8" s="15"/>
      <c r="L8" s="15"/>
      <c r="M8" s="15"/>
      <c r="N8" s="15"/>
      <c r="O8" s="14"/>
      <c r="Q8" s="21"/>
      <c r="R8" s="22"/>
      <c r="S8" s="29"/>
      <c r="T8" s="29"/>
      <c r="U8" s="29"/>
      <c r="V8" s="29"/>
      <c r="W8" s="29"/>
      <c r="X8" s="29"/>
      <c r="Y8" s="29"/>
      <c r="Z8" s="29"/>
      <c r="AA8" s="22"/>
      <c r="AB8" s="22"/>
      <c r="AC8" s="37"/>
      <c r="AD8" s="37"/>
      <c r="AE8" s="37"/>
      <c r="AF8" s="37"/>
      <c r="AG8" s="22"/>
      <c r="AH8" s="22"/>
      <c r="AI8" s="24"/>
      <c r="AJ8" s="24"/>
      <c r="AK8" s="24"/>
      <c r="AL8" s="26"/>
    </row>
    <row r="9" spans="1:38" ht="12" customHeight="1" thickBot="1">
      <c r="A9" s="209"/>
      <c r="B9" s="210"/>
      <c r="C9" s="210"/>
      <c r="D9" s="210"/>
      <c r="E9" s="210"/>
      <c r="F9" s="210"/>
      <c r="G9" s="210"/>
      <c r="H9" s="210"/>
      <c r="I9" s="210"/>
      <c r="J9" s="211"/>
      <c r="K9" s="16"/>
      <c r="L9" s="16"/>
      <c r="M9" s="16"/>
      <c r="N9" s="16"/>
      <c r="O9" s="3"/>
      <c r="P9" s="3"/>
      <c r="Q9" s="3"/>
      <c r="R9" s="3"/>
      <c r="S9" s="3"/>
      <c r="T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 ht="18" customHeight="1" thickBot="1">
      <c r="A10" s="13" t="s">
        <v>4</v>
      </c>
      <c r="B10" s="165" t="s">
        <v>38</v>
      </c>
      <c r="C10" s="165"/>
      <c r="D10" s="165"/>
      <c r="E10" s="165" t="s">
        <v>7</v>
      </c>
      <c r="F10" s="165"/>
      <c r="G10" s="165"/>
      <c r="H10" s="165"/>
      <c r="I10" s="165"/>
      <c r="J10" s="165"/>
      <c r="K10" s="166"/>
      <c r="L10" s="166"/>
      <c r="M10" s="166"/>
      <c r="N10" s="166"/>
      <c r="O10" s="166"/>
      <c r="P10" s="166"/>
      <c r="Q10" s="167" t="s">
        <v>8</v>
      </c>
      <c r="R10" s="168"/>
      <c r="S10" s="168"/>
      <c r="T10" s="169"/>
      <c r="U10" s="167" t="s">
        <v>6</v>
      </c>
      <c r="V10" s="168"/>
      <c r="W10" s="168"/>
      <c r="X10" s="169"/>
      <c r="Y10" s="167" t="s">
        <v>20</v>
      </c>
      <c r="Z10" s="168"/>
      <c r="AA10" s="168"/>
      <c r="AB10" s="169"/>
      <c r="AC10" s="154" t="s">
        <v>22</v>
      </c>
      <c r="AD10" s="155"/>
      <c r="AE10" s="155"/>
      <c r="AF10" s="156"/>
      <c r="AG10" s="154" t="s">
        <v>21</v>
      </c>
      <c r="AH10" s="156"/>
      <c r="AI10" s="157" t="s">
        <v>5</v>
      </c>
      <c r="AJ10" s="157"/>
      <c r="AK10" s="157"/>
      <c r="AL10" s="158"/>
    </row>
    <row r="11" spans="1:38" ht="18" customHeight="1" thickTop="1">
      <c r="A11" s="10"/>
      <c r="B11" s="32" t="s">
        <v>57</v>
      </c>
      <c r="C11" s="32"/>
      <c r="D11" s="32"/>
      <c r="E11" s="92" t="s">
        <v>58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  <c r="Q11" s="159">
        <v>3500000</v>
      </c>
      <c r="R11" s="160"/>
      <c r="S11" s="160"/>
      <c r="T11" s="161"/>
      <c r="U11" s="159">
        <v>850000</v>
      </c>
      <c r="V11" s="160"/>
      <c r="W11" s="160"/>
      <c r="X11" s="161"/>
      <c r="Y11" s="162">
        <v>1200000</v>
      </c>
      <c r="Z11" s="163"/>
      <c r="AA11" s="163"/>
      <c r="AB11" s="164"/>
      <c r="AC11" s="147">
        <f t="shared" ref="AC11:AC16" si="0">IF(U11+Y11=0,"",U11+Y11)</f>
        <v>2050000</v>
      </c>
      <c r="AD11" s="148"/>
      <c r="AE11" s="148"/>
      <c r="AF11" s="149"/>
      <c r="AG11" s="150">
        <f>IF(Q11="","",AC11/Q11)</f>
        <v>0.58571428571428574</v>
      </c>
      <c r="AH11" s="151"/>
      <c r="AI11" s="152">
        <f t="shared" ref="AI11:AI17" si="1">IF(Q11="","",Q11-AC11)</f>
        <v>1450000</v>
      </c>
      <c r="AJ11" s="152"/>
      <c r="AK11" s="152"/>
      <c r="AL11" s="153"/>
    </row>
    <row r="12" spans="1:38" ht="18" customHeight="1">
      <c r="A12" s="11"/>
      <c r="B12" s="33"/>
      <c r="C12" s="33"/>
      <c r="D12" s="33"/>
      <c r="E12" s="81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  <c r="Q12" s="139"/>
      <c r="R12" s="140"/>
      <c r="S12" s="140"/>
      <c r="T12" s="141"/>
      <c r="U12" s="139"/>
      <c r="V12" s="140"/>
      <c r="W12" s="140"/>
      <c r="X12" s="141"/>
      <c r="Y12" s="146"/>
      <c r="Z12" s="146"/>
      <c r="AA12" s="146"/>
      <c r="AB12" s="146"/>
      <c r="AC12" s="142" t="str">
        <f t="shared" si="0"/>
        <v/>
      </c>
      <c r="AD12" s="142"/>
      <c r="AE12" s="142"/>
      <c r="AF12" s="142"/>
      <c r="AG12" s="143" t="str">
        <f t="shared" ref="AG12:AG16" si="2">IF(Q12="","",AC12/Q12)</f>
        <v/>
      </c>
      <c r="AH12" s="143"/>
      <c r="AI12" s="144" t="str">
        <f t="shared" si="1"/>
        <v/>
      </c>
      <c r="AJ12" s="144"/>
      <c r="AK12" s="144"/>
      <c r="AL12" s="145"/>
    </row>
    <row r="13" spans="1:38" ht="18" customHeight="1">
      <c r="A13" s="11"/>
      <c r="B13" s="33"/>
      <c r="C13" s="33"/>
      <c r="D13" s="33"/>
      <c r="E13" s="81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  <c r="Q13" s="139"/>
      <c r="R13" s="140"/>
      <c r="S13" s="140"/>
      <c r="T13" s="141"/>
      <c r="U13" s="139"/>
      <c r="V13" s="140"/>
      <c r="W13" s="140"/>
      <c r="X13" s="141"/>
      <c r="Y13" s="146"/>
      <c r="Z13" s="146"/>
      <c r="AA13" s="146"/>
      <c r="AB13" s="146"/>
      <c r="AC13" s="142" t="str">
        <f t="shared" si="0"/>
        <v/>
      </c>
      <c r="AD13" s="142"/>
      <c r="AE13" s="142"/>
      <c r="AF13" s="142"/>
      <c r="AG13" s="143" t="str">
        <f t="shared" si="2"/>
        <v/>
      </c>
      <c r="AH13" s="143"/>
      <c r="AI13" s="144" t="str">
        <f t="shared" si="1"/>
        <v/>
      </c>
      <c r="AJ13" s="144"/>
      <c r="AK13" s="144"/>
      <c r="AL13" s="145"/>
    </row>
    <row r="14" spans="1:38" ht="18" customHeight="1">
      <c r="A14" s="11"/>
      <c r="B14" s="33"/>
      <c r="C14" s="33"/>
      <c r="D14" s="33"/>
      <c r="E14" s="81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  <c r="Q14" s="139"/>
      <c r="R14" s="140"/>
      <c r="S14" s="140"/>
      <c r="T14" s="141"/>
      <c r="U14" s="139"/>
      <c r="V14" s="140"/>
      <c r="W14" s="140"/>
      <c r="X14" s="141"/>
      <c r="Y14" s="146"/>
      <c r="Z14" s="146"/>
      <c r="AA14" s="146"/>
      <c r="AB14" s="146"/>
      <c r="AC14" s="142" t="str">
        <f t="shared" si="0"/>
        <v/>
      </c>
      <c r="AD14" s="142"/>
      <c r="AE14" s="142"/>
      <c r="AF14" s="142"/>
      <c r="AG14" s="143" t="str">
        <f t="shared" si="2"/>
        <v/>
      </c>
      <c r="AH14" s="143"/>
      <c r="AI14" s="144" t="str">
        <f t="shared" si="1"/>
        <v/>
      </c>
      <c r="AJ14" s="144"/>
      <c r="AK14" s="144"/>
      <c r="AL14" s="145"/>
    </row>
    <row r="15" spans="1:38" ht="18" customHeight="1">
      <c r="A15" s="11"/>
      <c r="B15" s="33"/>
      <c r="C15" s="33"/>
      <c r="D15" s="33"/>
      <c r="E15" s="81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  <c r="Q15" s="139"/>
      <c r="R15" s="140"/>
      <c r="S15" s="140"/>
      <c r="T15" s="141"/>
      <c r="U15" s="139"/>
      <c r="V15" s="140"/>
      <c r="W15" s="140"/>
      <c r="X15" s="141"/>
      <c r="Y15" s="139"/>
      <c r="Z15" s="140"/>
      <c r="AA15" s="140"/>
      <c r="AB15" s="141"/>
      <c r="AC15" s="131" t="str">
        <f t="shared" si="0"/>
        <v/>
      </c>
      <c r="AD15" s="132"/>
      <c r="AE15" s="132"/>
      <c r="AF15" s="133"/>
      <c r="AG15" s="134" t="str">
        <f t="shared" si="2"/>
        <v/>
      </c>
      <c r="AH15" s="135"/>
      <c r="AI15" s="136" t="str">
        <f t="shared" si="1"/>
        <v/>
      </c>
      <c r="AJ15" s="137"/>
      <c r="AK15" s="137"/>
      <c r="AL15" s="138"/>
    </row>
    <row r="16" spans="1:38" ht="18" customHeight="1" thickBot="1">
      <c r="A16" s="12"/>
      <c r="B16" s="30"/>
      <c r="C16" s="30"/>
      <c r="D16" s="30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5"/>
      <c r="R16" s="126"/>
      <c r="S16" s="126"/>
      <c r="T16" s="127"/>
      <c r="U16" s="125"/>
      <c r="V16" s="126"/>
      <c r="W16" s="126"/>
      <c r="X16" s="127"/>
      <c r="Y16" s="128"/>
      <c r="Z16" s="129"/>
      <c r="AA16" s="129"/>
      <c r="AB16" s="130"/>
      <c r="AC16" s="111" t="str">
        <f t="shared" si="0"/>
        <v/>
      </c>
      <c r="AD16" s="112"/>
      <c r="AE16" s="112"/>
      <c r="AF16" s="113"/>
      <c r="AG16" s="114" t="str">
        <f t="shared" si="2"/>
        <v/>
      </c>
      <c r="AH16" s="115"/>
      <c r="AI16" s="116" t="str">
        <f t="shared" si="1"/>
        <v/>
      </c>
      <c r="AJ16" s="116"/>
      <c r="AK16" s="116"/>
      <c r="AL16" s="117"/>
    </row>
    <row r="17" spans="1:38" ht="18" customHeight="1" thickTop="1" thickBot="1">
      <c r="A17" s="108" t="s">
        <v>14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10"/>
      <c r="Q17" s="118">
        <f>IF(SUM(Q11:T16)=0,"",SUM(Q11:T16))</f>
        <v>3500000</v>
      </c>
      <c r="R17" s="119"/>
      <c r="S17" s="119"/>
      <c r="T17" s="120"/>
      <c r="U17" s="118">
        <f>IF(SUM(U11:X16)=0,"",SUM(U11:X16))</f>
        <v>850000</v>
      </c>
      <c r="V17" s="119"/>
      <c r="W17" s="119"/>
      <c r="X17" s="120"/>
      <c r="Y17" s="118">
        <f>IF(SUM(Y11:AB16)=0,"",SUM(Y11:AB16))</f>
        <v>1200000</v>
      </c>
      <c r="Z17" s="119"/>
      <c r="AA17" s="119"/>
      <c r="AB17" s="120"/>
      <c r="AC17" s="121">
        <f>IF(SUM(U17:AB17)=0,"",SUM(U17:AB17))</f>
        <v>2050000</v>
      </c>
      <c r="AD17" s="122"/>
      <c r="AE17" s="122"/>
      <c r="AF17" s="123"/>
      <c r="AG17" s="99">
        <f>IFERROR(AC17/Q17,"")</f>
        <v>0.58571428571428574</v>
      </c>
      <c r="AH17" s="100"/>
      <c r="AI17" s="101">
        <f t="shared" si="1"/>
        <v>1450000</v>
      </c>
      <c r="AJ17" s="101"/>
      <c r="AK17" s="101"/>
      <c r="AL17" s="102"/>
    </row>
    <row r="18" spans="1:38" ht="10.15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4"/>
      <c r="X18" s="4"/>
      <c r="Y18" s="4"/>
      <c r="Z18" s="4"/>
      <c r="AA18" s="4"/>
      <c r="AB18" s="4"/>
      <c r="AC18" s="5"/>
      <c r="AD18" s="4"/>
      <c r="AE18" s="4"/>
      <c r="AF18" s="4"/>
      <c r="AG18" s="4"/>
      <c r="AH18" s="4"/>
      <c r="AI18" s="4"/>
      <c r="AJ18" s="4"/>
      <c r="AK18" s="4"/>
      <c r="AL18" s="4"/>
    </row>
    <row r="19" spans="1:38" ht="10.15" customHeight="1" thickTop="1" thickBot="1"/>
    <row r="20" spans="1:38" ht="18" customHeight="1" thickBot="1">
      <c r="A20" s="44" t="s">
        <v>37</v>
      </c>
      <c r="B20" s="45"/>
      <c r="C20" s="45"/>
      <c r="D20" s="46"/>
      <c r="E20" s="103" t="s">
        <v>9</v>
      </c>
      <c r="F20" s="87"/>
      <c r="G20" s="87"/>
      <c r="H20" s="87"/>
      <c r="I20" s="104"/>
      <c r="J20" s="105" t="s">
        <v>10</v>
      </c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104"/>
      <c r="W20" s="106" t="s">
        <v>11</v>
      </c>
      <c r="X20" s="106"/>
      <c r="Y20" s="106"/>
      <c r="Z20" s="106" t="s">
        <v>12</v>
      </c>
      <c r="AA20" s="106"/>
      <c r="AB20" s="106"/>
      <c r="AC20" s="106" t="s">
        <v>13</v>
      </c>
      <c r="AD20" s="106"/>
      <c r="AE20" s="106"/>
      <c r="AF20" s="107" t="s">
        <v>28</v>
      </c>
      <c r="AG20" s="107"/>
      <c r="AH20" s="107"/>
      <c r="AI20" s="107"/>
      <c r="AJ20" s="107"/>
      <c r="AK20" s="87" t="s">
        <v>30</v>
      </c>
      <c r="AL20" s="88"/>
    </row>
    <row r="21" spans="1:38" ht="18" customHeight="1" thickTop="1">
      <c r="A21" s="38" t="s">
        <v>47</v>
      </c>
      <c r="B21" s="39"/>
      <c r="C21" s="39"/>
      <c r="D21" s="40"/>
      <c r="E21" s="89" t="s">
        <v>59</v>
      </c>
      <c r="F21" s="90"/>
      <c r="G21" s="90"/>
      <c r="H21" s="90"/>
      <c r="I21" s="91"/>
      <c r="J21" s="92" t="s">
        <v>60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4"/>
      <c r="W21" s="72">
        <v>1</v>
      </c>
      <c r="X21" s="72"/>
      <c r="Y21" s="72"/>
      <c r="Z21" s="18" t="s">
        <v>41</v>
      </c>
      <c r="AA21" s="18"/>
      <c r="AB21" s="18"/>
      <c r="AC21" s="95">
        <v>300000</v>
      </c>
      <c r="AD21" s="95"/>
      <c r="AE21" s="95"/>
      <c r="AF21" s="96">
        <f t="shared" ref="AF21:AF23" si="3">IF(J21="","",W21*AC21)</f>
        <v>300000</v>
      </c>
      <c r="AG21" s="96"/>
      <c r="AH21" s="96"/>
      <c r="AI21" s="96"/>
      <c r="AJ21" s="96"/>
      <c r="AK21" s="97">
        <v>10</v>
      </c>
      <c r="AL21" s="98"/>
    </row>
    <row r="22" spans="1:38" ht="18" customHeight="1">
      <c r="A22" s="38"/>
      <c r="B22" s="39"/>
      <c r="C22" s="39"/>
      <c r="D22" s="40"/>
      <c r="E22" s="69">
        <v>45402</v>
      </c>
      <c r="F22" s="70"/>
      <c r="G22" s="70"/>
      <c r="H22" s="70"/>
      <c r="I22" s="80"/>
      <c r="J22" s="81" t="s">
        <v>61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  <c r="W22" s="84">
        <v>3</v>
      </c>
      <c r="X22" s="85"/>
      <c r="Y22" s="86"/>
      <c r="Z22" s="73" t="s">
        <v>40</v>
      </c>
      <c r="AA22" s="74"/>
      <c r="AB22" s="75"/>
      <c r="AC22" s="76">
        <v>25000</v>
      </c>
      <c r="AD22" s="77"/>
      <c r="AE22" s="78"/>
      <c r="AF22" s="64">
        <f t="shared" si="3"/>
        <v>75000</v>
      </c>
      <c r="AG22" s="65"/>
      <c r="AH22" s="65"/>
      <c r="AI22" s="65"/>
      <c r="AJ22" s="66"/>
      <c r="AK22" s="67">
        <v>10</v>
      </c>
      <c r="AL22" s="68"/>
    </row>
    <row r="23" spans="1:38" ht="18" customHeight="1">
      <c r="A23" s="38"/>
      <c r="B23" s="39"/>
      <c r="C23" s="39"/>
      <c r="D23" s="40"/>
      <c r="E23" s="69"/>
      <c r="F23" s="70"/>
      <c r="G23" s="70"/>
      <c r="H23" s="70"/>
      <c r="I23" s="70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2"/>
      <c r="X23" s="72"/>
      <c r="Y23" s="72"/>
      <c r="Z23" s="73"/>
      <c r="AA23" s="74"/>
      <c r="AB23" s="75"/>
      <c r="AC23" s="76"/>
      <c r="AD23" s="77"/>
      <c r="AE23" s="78"/>
      <c r="AF23" s="64" t="str">
        <f t="shared" si="3"/>
        <v/>
      </c>
      <c r="AG23" s="65"/>
      <c r="AH23" s="65"/>
      <c r="AI23" s="65"/>
      <c r="AJ23" s="66"/>
      <c r="AK23" s="79"/>
      <c r="AL23" s="68"/>
    </row>
    <row r="24" spans="1:38" ht="18" customHeight="1" thickBot="1">
      <c r="A24" s="41"/>
      <c r="B24" s="42"/>
      <c r="C24" s="42"/>
      <c r="D24" s="43"/>
      <c r="E24" s="35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58"/>
      <c r="X24" s="58"/>
      <c r="Y24" s="58"/>
      <c r="Z24" s="59"/>
      <c r="AA24" s="59"/>
      <c r="AB24" s="59"/>
      <c r="AC24" s="60"/>
      <c r="AD24" s="60"/>
      <c r="AE24" s="60"/>
      <c r="AF24" s="61" t="str">
        <f>IF(J24="","",W24*AC24)</f>
        <v/>
      </c>
      <c r="AG24" s="61"/>
      <c r="AH24" s="61"/>
      <c r="AI24" s="61"/>
      <c r="AJ24" s="61"/>
      <c r="AK24" s="62"/>
      <c r="AL24" s="63"/>
    </row>
    <row r="25" spans="1:38" ht="6.6" customHeight="1" thickBo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ht="15" customHeight="1" thickTop="1">
      <c r="A26" s="2" t="s">
        <v>29</v>
      </c>
      <c r="AL26" s="7"/>
    </row>
    <row r="27" spans="1:38" ht="4.9000000000000004" customHeight="1">
      <c r="A27" s="1"/>
      <c r="AL27" s="8"/>
    </row>
    <row r="28" spans="1:38" ht="18" customHeight="1">
      <c r="A28" s="48" t="s">
        <v>31</v>
      </c>
      <c r="B28" s="48"/>
      <c r="C28" s="48"/>
      <c r="D28" s="48"/>
      <c r="E28" s="48"/>
      <c r="F28" s="48" t="s">
        <v>32</v>
      </c>
      <c r="G28" s="48"/>
      <c r="H28" s="48"/>
      <c r="I28" s="48"/>
      <c r="J28" s="3"/>
      <c r="K28" s="49" t="s">
        <v>33</v>
      </c>
      <c r="L28" s="50"/>
      <c r="M28" s="50"/>
      <c r="N28" s="50"/>
      <c r="O28" s="51"/>
      <c r="P28" s="54" t="s">
        <v>4</v>
      </c>
      <c r="Q28" s="54"/>
      <c r="R28" s="52" t="s">
        <v>32</v>
      </c>
      <c r="S28" s="52"/>
      <c r="T28" s="52"/>
      <c r="U28" s="52"/>
      <c r="W28" s="53" t="s">
        <v>35</v>
      </c>
      <c r="X28" s="53"/>
      <c r="Y28" s="53"/>
      <c r="Z28" s="53"/>
      <c r="AA28" s="53"/>
      <c r="AB28" s="53"/>
      <c r="AD28" s="2" t="s">
        <v>36</v>
      </c>
      <c r="AL28" s="9"/>
    </row>
    <row r="29" spans="1:38" ht="18" customHeight="1">
      <c r="A29" s="31">
        <f>IF(U17="",0,U17)</f>
        <v>850000</v>
      </c>
      <c r="B29" s="31"/>
      <c r="C29" s="31"/>
      <c r="D29" s="31"/>
      <c r="E29" s="31"/>
      <c r="F29" s="47">
        <f>IF(A29="",0,A29*0.1)</f>
        <v>85000</v>
      </c>
      <c r="G29" s="47"/>
      <c r="H29" s="47"/>
      <c r="I29" s="47"/>
      <c r="J29" s="34" t="s">
        <v>34</v>
      </c>
      <c r="K29" s="31">
        <f>SUMIF(AK21:AL24,"10",AF21:AJ24)</f>
        <v>375000</v>
      </c>
      <c r="L29" s="31"/>
      <c r="M29" s="31"/>
      <c r="N29" s="31"/>
      <c r="O29" s="31"/>
      <c r="P29" s="55">
        <v>0.1</v>
      </c>
      <c r="Q29" s="56"/>
      <c r="R29" s="47">
        <f>K29*0.1</f>
        <v>37500</v>
      </c>
      <c r="S29" s="47"/>
      <c r="T29" s="47"/>
      <c r="U29" s="47"/>
      <c r="V29" s="3"/>
      <c r="W29" s="57">
        <f>A29+F29+K29+R29+K31+R31</f>
        <v>1347500</v>
      </c>
      <c r="X29" s="57"/>
      <c r="Y29" s="57"/>
      <c r="Z29" s="57"/>
      <c r="AA29" s="57"/>
      <c r="AB29" s="57"/>
      <c r="AD29" s="17" t="s">
        <v>16</v>
      </c>
      <c r="AE29" s="17"/>
      <c r="AF29" s="17"/>
      <c r="AG29" s="18"/>
      <c r="AH29" s="18"/>
      <c r="AI29" s="18"/>
      <c r="AJ29" s="18"/>
      <c r="AK29" s="18"/>
      <c r="AL29" s="18"/>
    </row>
    <row r="30" spans="1:38" ht="18" customHeight="1">
      <c r="A30" s="31"/>
      <c r="B30" s="31"/>
      <c r="C30" s="31"/>
      <c r="D30" s="31"/>
      <c r="E30" s="31"/>
      <c r="F30" s="47"/>
      <c r="G30" s="47"/>
      <c r="H30" s="47"/>
      <c r="I30" s="47"/>
      <c r="J30" s="34"/>
      <c r="K30" s="31"/>
      <c r="L30" s="31"/>
      <c r="M30" s="31"/>
      <c r="N30" s="31"/>
      <c r="O30" s="31"/>
      <c r="P30" s="56"/>
      <c r="Q30" s="56"/>
      <c r="R30" s="47"/>
      <c r="S30" s="47"/>
      <c r="T30" s="47"/>
      <c r="U30" s="47"/>
      <c r="V30" s="3" t="s">
        <v>15</v>
      </c>
      <c r="W30" s="57"/>
      <c r="X30" s="57"/>
      <c r="Y30" s="57"/>
      <c r="Z30" s="57"/>
      <c r="AA30" s="57"/>
      <c r="AB30" s="57"/>
      <c r="AD30" s="17" t="s">
        <v>43</v>
      </c>
      <c r="AE30" s="17"/>
      <c r="AF30" s="17"/>
      <c r="AG30" s="18"/>
      <c r="AH30" s="18"/>
      <c r="AI30" s="18"/>
      <c r="AJ30" s="18"/>
      <c r="AK30" s="18"/>
      <c r="AL30" s="18"/>
    </row>
    <row r="31" spans="1:38" ht="18" customHeight="1">
      <c r="A31" s="31"/>
      <c r="B31" s="31"/>
      <c r="C31" s="31"/>
      <c r="D31" s="31"/>
      <c r="E31" s="31"/>
      <c r="F31" s="47"/>
      <c r="G31" s="47"/>
      <c r="H31" s="47"/>
      <c r="I31" s="47"/>
      <c r="J31" s="34"/>
      <c r="K31" s="31">
        <f>SUMIF(AK21:AL24,"8",AF21:AJ24)</f>
        <v>0</v>
      </c>
      <c r="L31" s="31"/>
      <c r="M31" s="31"/>
      <c r="N31" s="31"/>
      <c r="O31" s="31"/>
      <c r="P31" s="55">
        <v>0.08</v>
      </c>
      <c r="Q31" s="56"/>
      <c r="R31" s="47">
        <f>INT(K31*0.08)</f>
        <v>0</v>
      </c>
      <c r="S31" s="47"/>
      <c r="T31" s="47"/>
      <c r="U31" s="47"/>
      <c r="W31" s="57"/>
      <c r="X31" s="57"/>
      <c r="Y31" s="57"/>
      <c r="Z31" s="57"/>
      <c r="AA31" s="57"/>
      <c r="AB31" s="57"/>
      <c r="AD31" s="17" t="s">
        <v>17</v>
      </c>
      <c r="AE31" s="17"/>
      <c r="AF31" s="17"/>
      <c r="AG31" s="18"/>
      <c r="AH31" s="18"/>
      <c r="AI31" s="18"/>
      <c r="AJ31" s="18"/>
      <c r="AK31" s="18"/>
      <c r="AL31" s="18"/>
    </row>
    <row r="32" spans="1:38" ht="18" customHeight="1">
      <c r="K32" s="31"/>
      <c r="L32" s="31"/>
      <c r="M32" s="31"/>
      <c r="N32" s="31"/>
      <c r="O32" s="31"/>
      <c r="P32" s="56"/>
      <c r="Q32" s="56"/>
      <c r="R32" s="47"/>
      <c r="S32" s="47"/>
      <c r="T32" s="47"/>
      <c r="U32" s="47"/>
      <c r="W32" s="6"/>
      <c r="X32" s="6"/>
      <c r="Y32" s="6"/>
      <c r="Z32" s="6"/>
      <c r="AA32" s="6"/>
      <c r="AB32" s="6"/>
      <c r="AD32" s="17" t="s">
        <v>18</v>
      </c>
      <c r="AE32" s="17"/>
      <c r="AF32" s="17"/>
      <c r="AG32" s="18"/>
      <c r="AH32" s="18"/>
      <c r="AI32" s="18"/>
      <c r="AJ32" s="18"/>
      <c r="AK32" s="18"/>
      <c r="AL32" s="18"/>
    </row>
    <row r="33" spans="30:38" ht="16.899999999999999" customHeight="1">
      <c r="AD33" s="17" t="s">
        <v>19</v>
      </c>
      <c r="AE33" s="17"/>
      <c r="AF33" s="17"/>
      <c r="AG33" s="18"/>
      <c r="AH33" s="18"/>
      <c r="AI33" s="18"/>
      <c r="AJ33" s="18"/>
      <c r="AK33" s="18"/>
      <c r="AL33" s="18"/>
    </row>
    <row r="34" spans="30:38" ht="19.899999999999999" customHeight="1"/>
  </sheetData>
  <sheetProtection selectLockedCells="1"/>
  <protectedRanges>
    <protectedRange sqref="A5:O8" name="範囲5"/>
    <protectedRange algorithmName="SHA-512" hashValue="/pTmfscR4iN/WMyzSBOSdW1tRlZFO4PfXuGIWFaDU5/qF3fyq4R+ptxnZxD9OZ1jy/s0JDrY5lpbrlMPBSSmJg==" saltValue="cT5U1+8y0wVxALBRHfLLBA==" spinCount="100000" sqref="A5:O8" name="範囲2"/>
    <protectedRange algorithmName="SHA-512" hashValue="pXeaC+WIB8+OcDBMNoZg9WGyBH+HgkUT50+AefHh5Mc4zirF37wdGMQmfKgGcm063N6IYvePdshLFbrMoXHx4A==" saltValue="NT+QcTu+eE/SfUFPK2G4Vw==" spinCount="100000" sqref="Q11:T16" name="範囲1"/>
    <protectedRange algorithmName="SHA-512" hashValue="fQeQHCQH1SXa/czhcqSh+vZjuA5DqyJqOwK+emrb+g7ivSjz+c0GLQz5DasPpixnDt79FjQ5zwMxAWEdOyG4bw==" saltValue="oC1n/pL/E9X00eebUl4YxQ==" spinCount="100000" sqref="Q5:AG6 Q7:AH8" name="範囲3"/>
    <protectedRange sqref="A11:D16" name="範囲4"/>
  </protectedRanges>
  <mergeCells count="151">
    <mergeCell ref="AD33:AF33"/>
    <mergeCell ref="AG33:AL33"/>
    <mergeCell ref="W29:AB31"/>
    <mergeCell ref="AD29:AF29"/>
    <mergeCell ref="AG29:AL29"/>
    <mergeCell ref="AD30:AF30"/>
    <mergeCell ref="AG30:AL30"/>
    <mergeCell ref="K31:O32"/>
    <mergeCell ref="P31:Q32"/>
    <mergeCell ref="R31:U32"/>
    <mergeCell ref="AD31:AF31"/>
    <mergeCell ref="AG31:AL31"/>
    <mergeCell ref="A29:E31"/>
    <mergeCell ref="F29:I31"/>
    <mergeCell ref="J29:J31"/>
    <mergeCell ref="K29:O30"/>
    <mergeCell ref="P29:Q30"/>
    <mergeCell ref="R29:U30"/>
    <mergeCell ref="AD32:AF32"/>
    <mergeCell ref="AG32:AL32"/>
    <mergeCell ref="A28:E28"/>
    <mergeCell ref="F28:I28"/>
    <mergeCell ref="K28:O28"/>
    <mergeCell ref="P28:Q28"/>
    <mergeCell ref="R28:U28"/>
    <mergeCell ref="W28:AB28"/>
    <mergeCell ref="AC23:AE23"/>
    <mergeCell ref="AF23:AJ23"/>
    <mergeCell ref="AK23:AL23"/>
    <mergeCell ref="E24:I24"/>
    <mergeCell ref="J24:V24"/>
    <mergeCell ref="W24:Y24"/>
    <mergeCell ref="Z24:AB24"/>
    <mergeCell ref="AC24:AE24"/>
    <mergeCell ref="AF24:AJ24"/>
    <mergeCell ref="AK24:AL24"/>
    <mergeCell ref="A21:D24"/>
    <mergeCell ref="E23:I23"/>
    <mergeCell ref="J23:V23"/>
    <mergeCell ref="W23:Y23"/>
    <mergeCell ref="Z23:AB23"/>
    <mergeCell ref="AF21:AJ21"/>
    <mergeCell ref="AK21:AL21"/>
    <mergeCell ref="E22:I22"/>
    <mergeCell ref="J22:V22"/>
    <mergeCell ref="W22:Y22"/>
    <mergeCell ref="Z22:AB22"/>
    <mergeCell ref="AC22:AE22"/>
    <mergeCell ref="AF22:AJ22"/>
    <mergeCell ref="AK22:AL22"/>
    <mergeCell ref="E21:I21"/>
    <mergeCell ref="J21:V21"/>
    <mergeCell ref="W21:Y21"/>
    <mergeCell ref="Z21:AB21"/>
    <mergeCell ref="AC21:AE21"/>
    <mergeCell ref="AI17:AL17"/>
    <mergeCell ref="A20:D20"/>
    <mergeCell ref="E20:I20"/>
    <mergeCell ref="J20:V20"/>
    <mergeCell ref="W20:Y20"/>
    <mergeCell ref="Z20:AB20"/>
    <mergeCell ref="AC20:AE20"/>
    <mergeCell ref="AF20:AJ20"/>
    <mergeCell ref="AK20:AL20"/>
    <mergeCell ref="A17:P17"/>
    <mergeCell ref="Q17:T17"/>
    <mergeCell ref="U17:X17"/>
    <mergeCell ref="Y17:AB17"/>
    <mergeCell ref="AC17:AF17"/>
    <mergeCell ref="AG17:AH17"/>
    <mergeCell ref="AG15:AH15"/>
    <mergeCell ref="AI15:AL15"/>
    <mergeCell ref="B16:D16"/>
    <mergeCell ref="E16:P16"/>
    <mergeCell ref="Q16:T16"/>
    <mergeCell ref="U16:X16"/>
    <mergeCell ref="Y16:AB16"/>
    <mergeCell ref="AC16:AF16"/>
    <mergeCell ref="AG16:AH16"/>
    <mergeCell ref="AI16:AL16"/>
    <mergeCell ref="B15:D15"/>
    <mergeCell ref="E15:P15"/>
    <mergeCell ref="Q15:T15"/>
    <mergeCell ref="U15:X15"/>
    <mergeCell ref="Y15:AB15"/>
    <mergeCell ref="AC15:AF15"/>
    <mergeCell ref="B14:D14"/>
    <mergeCell ref="E14:P14"/>
    <mergeCell ref="Q14:T14"/>
    <mergeCell ref="U14:X14"/>
    <mergeCell ref="Y14:AB14"/>
    <mergeCell ref="AC14:AF14"/>
    <mergeCell ref="AG14:AH14"/>
    <mergeCell ref="AI14:AL14"/>
    <mergeCell ref="B13:D13"/>
    <mergeCell ref="E13:P13"/>
    <mergeCell ref="Q13:T13"/>
    <mergeCell ref="U13:X13"/>
    <mergeCell ref="Y13:AB13"/>
    <mergeCell ref="AC13:AF13"/>
    <mergeCell ref="B12:D12"/>
    <mergeCell ref="E12:P12"/>
    <mergeCell ref="Q12:T12"/>
    <mergeCell ref="U12:X12"/>
    <mergeCell ref="Y12:AB12"/>
    <mergeCell ref="AC12:AF12"/>
    <mergeCell ref="AG12:AH12"/>
    <mergeCell ref="AI12:AL12"/>
    <mergeCell ref="AG13:AH13"/>
    <mergeCell ref="AI13:AL13"/>
    <mergeCell ref="AG10:AH10"/>
    <mergeCell ref="AI10:AL10"/>
    <mergeCell ref="B11:D11"/>
    <mergeCell ref="E11:P11"/>
    <mergeCell ref="Q11:T11"/>
    <mergeCell ref="U11:X11"/>
    <mergeCell ref="Y11:AB11"/>
    <mergeCell ref="AC11:AF11"/>
    <mergeCell ref="AG11:AH11"/>
    <mergeCell ref="AI11:AL11"/>
    <mergeCell ref="B10:D10"/>
    <mergeCell ref="E10:P10"/>
    <mergeCell ref="Q10:T10"/>
    <mergeCell ref="U10:X10"/>
    <mergeCell ref="Y10:AB10"/>
    <mergeCell ref="Q7:R8"/>
    <mergeCell ref="S7:Z8"/>
    <mergeCell ref="AA7:AB8"/>
    <mergeCell ref="AC10:AF10"/>
    <mergeCell ref="AC7:AF8"/>
    <mergeCell ref="AG7:AH8"/>
    <mergeCell ref="AI7:AL8"/>
    <mergeCell ref="A5:C6"/>
    <mergeCell ref="D5:O6"/>
    <mergeCell ref="Q5:T6"/>
    <mergeCell ref="U5:AC6"/>
    <mergeCell ref="AD5:AF6"/>
    <mergeCell ref="AG5:AL6"/>
    <mergeCell ref="A8:J9"/>
    <mergeCell ref="A4:C4"/>
    <mergeCell ref="D4:O4"/>
    <mergeCell ref="Q4:T4"/>
    <mergeCell ref="U4:AC4"/>
    <mergeCell ref="AD4:AF4"/>
    <mergeCell ref="AG4:AL4"/>
    <mergeCell ref="A2:B2"/>
    <mergeCell ref="K2:AA2"/>
    <mergeCell ref="AB2:AC2"/>
    <mergeCell ref="AD2:AE2"/>
    <mergeCell ref="AG2:AH2"/>
    <mergeCell ref="AJ2:AK2"/>
  </mergeCells>
  <phoneticPr fontId="1"/>
  <conditionalFormatting sqref="A5:O6 AK21:AL24">
    <cfRule type="containsBlanks" dxfId="7" priority="9">
      <formula>LEN(TRIM(A5))=0</formula>
    </cfRule>
  </conditionalFormatting>
  <conditionalFormatting sqref="B11:AB16">
    <cfRule type="containsBlanks" dxfId="6" priority="8">
      <formula>LEN(TRIM(B11))=0</formula>
    </cfRule>
  </conditionalFormatting>
  <conditionalFormatting sqref="E21:AE24">
    <cfRule type="containsBlanks" dxfId="5" priority="6">
      <formula>LEN(TRIM(E21))=0</formula>
    </cfRule>
  </conditionalFormatting>
  <conditionalFormatting sqref="Q5:AL6">
    <cfRule type="containsBlanks" dxfId="4" priority="2">
      <formula>LEN(TRIM(Q5))=0</formula>
    </cfRule>
  </conditionalFormatting>
  <conditionalFormatting sqref="S7:Z8 AC7:AF8 AI7:AL8">
    <cfRule type="containsBlanks" dxfId="3" priority="1">
      <formula>LEN(TRIM(S7))=0</formula>
    </cfRule>
  </conditionalFormatting>
  <conditionalFormatting sqref="AD2 AG2:AH2 AJ2:AK2">
    <cfRule type="containsBlanks" dxfId="2" priority="3">
      <formula>LEN(TRIM(AD2))=0</formula>
    </cfRule>
    <cfRule type="containsBlanks" dxfId="1" priority="4">
      <formula>LEN(TRIM(AD2))=0</formula>
    </cfRule>
  </conditionalFormatting>
  <conditionalFormatting sqref="AG29:AL33">
    <cfRule type="containsBlanks" dxfId="0" priority="5">
      <formula>LEN(TRIM(AG29))=0</formula>
    </cfRule>
    <cfRule type="notContainsBlanks" priority="7">
      <formula>LEN(TRIM(AG29))&gt;0</formula>
    </cfRule>
  </conditionalFormatting>
  <dataValidations count="3">
    <dataValidation type="list" allowBlank="1" showInputMessage="1" showErrorMessage="1" sqref="AK21:AL24" xr:uid="{AB74F64D-88A9-4D56-86A1-6BCF409CC8E7}">
      <formula1>"10,8,"</formula1>
    </dataValidation>
    <dataValidation type="list" allowBlank="1" showInputMessage="1" showErrorMessage="1" sqref="A11:A16" xr:uid="{F1C2A94B-E937-4773-B0FC-3EA979759A88}">
      <formula1>"A,B,C,D,"</formula1>
    </dataValidation>
    <dataValidation type="list" allowBlank="1" showInputMessage="1" showErrorMessage="1" sqref="AD5:AF6" xr:uid="{384F65B9-7B3F-47E9-835C-9FE1B96D570F}">
      <formula1>" ,工事,資機材,その他"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出来高請求書原本</vt:lpstr>
      <vt:lpstr>記入例</vt:lpstr>
      <vt:lpstr>記入例!Print_Area</vt:lpstr>
      <vt:lpstr>出来高請求書原本!Print_Area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PC-132 PC-132</dc:creator>
  <cp:lastModifiedBy>岡 正幸</cp:lastModifiedBy>
  <cp:lastPrinted>2024-06-12T05:07:31Z</cp:lastPrinted>
  <dcterms:created xsi:type="dcterms:W3CDTF">2022-06-02T01:58:41Z</dcterms:created>
  <dcterms:modified xsi:type="dcterms:W3CDTF">2025-04-21T01:13:56Z</dcterms:modified>
</cp:coreProperties>
</file>